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0" yWindow="0" windowWidth="20730" windowHeight="10320"/>
  </bookViews>
  <sheets>
    <sheet name="Cuadro 4" sheetId="34" r:id="rId1"/>
  </sheets>
  <definedNames>
    <definedName name="_xlnm.Print_Area" localSheetId="0">'Cuadro 4'!$A$1:$J$160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G151" i="34" l="1"/>
  <c r="C151" i="34"/>
  <c r="G150" i="34"/>
  <c r="C150" i="34"/>
  <c r="G149" i="34"/>
  <c r="C149" i="34"/>
  <c r="G148" i="34"/>
  <c r="C148" i="34"/>
  <c r="G147" i="34"/>
  <c r="C147" i="34"/>
  <c r="G146" i="34"/>
  <c r="C146" i="34"/>
  <c r="G145" i="34"/>
  <c r="C145" i="34"/>
  <c r="G144" i="34"/>
  <c r="C144" i="34"/>
  <c r="G143" i="34"/>
  <c r="C143" i="34"/>
  <c r="J141" i="34"/>
  <c r="I141" i="34"/>
  <c r="H141" i="34"/>
  <c r="F141" i="34"/>
  <c r="E141" i="34"/>
  <c r="D141" i="34"/>
  <c r="G139" i="34"/>
  <c r="C139" i="34"/>
  <c r="G138" i="34"/>
  <c r="C138" i="34"/>
  <c r="J136" i="34"/>
  <c r="I136" i="34"/>
  <c r="H136" i="34"/>
  <c r="F136" i="34"/>
  <c r="E136" i="34"/>
  <c r="D136" i="34"/>
  <c r="G134" i="34"/>
  <c r="C134" i="34"/>
  <c r="G132" i="34"/>
  <c r="C132" i="34"/>
  <c r="G131" i="34"/>
  <c r="C131" i="34"/>
  <c r="G130" i="34"/>
  <c r="C130" i="34"/>
  <c r="G129" i="34"/>
  <c r="C129" i="34"/>
  <c r="G128" i="34"/>
  <c r="C128" i="34"/>
  <c r="G127" i="34"/>
  <c r="C127" i="34"/>
  <c r="G126" i="34"/>
  <c r="C126" i="34"/>
  <c r="G114" i="34"/>
  <c r="C114" i="34"/>
  <c r="G113" i="34"/>
  <c r="C113" i="34"/>
  <c r="G112" i="34"/>
  <c r="C112" i="34"/>
  <c r="G111" i="34"/>
  <c r="C111" i="34"/>
  <c r="G110" i="34"/>
  <c r="C110" i="34"/>
  <c r="J108" i="34"/>
  <c r="I108" i="34"/>
  <c r="H108" i="34"/>
  <c r="F108" i="34"/>
  <c r="E108" i="34"/>
  <c r="D108" i="34"/>
  <c r="G106" i="34"/>
  <c r="C106" i="34"/>
  <c r="G105" i="34"/>
  <c r="C105" i="34"/>
  <c r="G104" i="34"/>
  <c r="C104" i="34"/>
  <c r="G103" i="34"/>
  <c r="C103" i="34"/>
  <c r="G102" i="34"/>
  <c r="C102" i="34"/>
  <c r="J100" i="34"/>
  <c r="I100" i="34"/>
  <c r="H100" i="34"/>
  <c r="F100" i="34"/>
  <c r="E100" i="34"/>
  <c r="D100" i="34"/>
  <c r="G98" i="34"/>
  <c r="C98" i="34"/>
  <c r="G97" i="34"/>
  <c r="C97" i="34"/>
  <c r="G96" i="34"/>
  <c r="C96" i="34"/>
  <c r="G95" i="34"/>
  <c r="C95" i="34"/>
  <c r="G94" i="34"/>
  <c r="C94" i="34"/>
  <c r="G93" i="34"/>
  <c r="C93" i="34"/>
  <c r="J91" i="34"/>
  <c r="I91" i="34"/>
  <c r="H91" i="34"/>
  <c r="F91" i="34"/>
  <c r="E91" i="34"/>
  <c r="D91" i="34"/>
  <c r="G89" i="34"/>
  <c r="C89" i="34"/>
  <c r="G88" i="34"/>
  <c r="C88" i="34"/>
  <c r="G87" i="34"/>
  <c r="C87" i="34"/>
  <c r="G86" i="34"/>
  <c r="C86" i="34"/>
  <c r="G85" i="34"/>
  <c r="C85" i="34"/>
  <c r="G84" i="34"/>
  <c r="C84" i="34"/>
  <c r="G83" i="34"/>
  <c r="C83" i="34"/>
  <c r="J81" i="34"/>
  <c r="I81" i="34"/>
  <c r="H81" i="34"/>
  <c r="F81" i="34"/>
  <c r="E81" i="34"/>
  <c r="D81" i="34"/>
  <c r="G79" i="34"/>
  <c r="C79" i="34"/>
  <c r="G78" i="34"/>
  <c r="C78" i="34"/>
  <c r="G77" i="34"/>
  <c r="C77" i="34"/>
  <c r="G76" i="34"/>
  <c r="C76" i="34"/>
  <c r="G75" i="34"/>
  <c r="C75" i="34"/>
  <c r="G74" i="34"/>
  <c r="C74" i="34"/>
  <c r="G73" i="34"/>
  <c r="C73" i="34"/>
  <c r="J71" i="34"/>
  <c r="I71" i="34"/>
  <c r="H71" i="34"/>
  <c r="F71" i="34"/>
  <c r="E71" i="34"/>
  <c r="D71" i="34"/>
  <c r="G69" i="34"/>
  <c r="C69" i="34"/>
  <c r="G68" i="34"/>
  <c r="C68" i="34"/>
  <c r="J66" i="34"/>
  <c r="I66" i="34"/>
  <c r="H66" i="34"/>
  <c r="F66" i="34"/>
  <c r="E66" i="34"/>
  <c r="D66" i="34"/>
  <c r="G56" i="34"/>
  <c r="C56" i="34"/>
  <c r="G55" i="34"/>
  <c r="C55" i="34"/>
  <c r="G54" i="34"/>
  <c r="C54" i="34"/>
  <c r="G53" i="34"/>
  <c r="C53" i="34"/>
  <c r="G52" i="34"/>
  <c r="C52" i="34"/>
  <c r="G51" i="34"/>
  <c r="C51" i="34"/>
  <c r="G50" i="34"/>
  <c r="C50" i="34"/>
  <c r="G49" i="34"/>
  <c r="C49" i="34"/>
  <c r="G48" i="34"/>
  <c r="C48" i="34"/>
  <c r="G47" i="34"/>
  <c r="C47" i="34"/>
  <c r="G46" i="34"/>
  <c r="C46" i="34"/>
  <c r="G45" i="34"/>
  <c r="C45" i="34"/>
  <c r="G44" i="34"/>
  <c r="C44" i="34"/>
  <c r="J42" i="34"/>
  <c r="I42" i="34"/>
  <c r="H42" i="34"/>
  <c r="F42" i="34"/>
  <c r="E42" i="34"/>
  <c r="D42" i="34"/>
  <c r="G40" i="34"/>
  <c r="C40" i="34"/>
  <c r="G39" i="34"/>
  <c r="C39" i="34"/>
  <c r="G38" i="34"/>
  <c r="C38" i="34"/>
  <c r="G37" i="34"/>
  <c r="C37" i="34"/>
  <c r="G36" i="34"/>
  <c r="C36" i="34"/>
  <c r="J34" i="34"/>
  <c r="I34" i="34"/>
  <c r="H34" i="34"/>
  <c r="F34" i="34"/>
  <c r="E34" i="34"/>
  <c r="D34" i="34"/>
  <c r="G32" i="34"/>
  <c r="C32" i="34"/>
  <c r="G31" i="34"/>
  <c r="C31" i="34"/>
  <c r="G30" i="34"/>
  <c r="C30" i="34"/>
  <c r="G29" i="34"/>
  <c r="C29" i="34"/>
  <c r="G28" i="34"/>
  <c r="C28" i="34"/>
  <c r="G27" i="34"/>
  <c r="C27" i="34"/>
  <c r="J25" i="34"/>
  <c r="I25" i="34"/>
  <c r="H25" i="34"/>
  <c r="F25" i="34"/>
  <c r="E25" i="34"/>
  <c r="D25" i="34"/>
  <c r="G23" i="34"/>
  <c r="C23" i="34"/>
  <c r="G22" i="34"/>
  <c r="C22" i="34"/>
  <c r="G21" i="34"/>
  <c r="C21" i="34"/>
  <c r="G20" i="34"/>
  <c r="C20" i="34"/>
  <c r="J18" i="34"/>
  <c r="I18" i="34"/>
  <c r="H18" i="34"/>
  <c r="F18" i="34"/>
  <c r="E18" i="34"/>
  <c r="D18" i="34"/>
  <c r="C16" i="34"/>
  <c r="B16" i="34" s="1"/>
  <c r="G15" i="34"/>
  <c r="C15" i="34"/>
  <c r="G13" i="34"/>
  <c r="C13" i="34"/>
  <c r="G12" i="34"/>
  <c r="C12" i="34"/>
  <c r="B47" i="34" l="1"/>
  <c r="B95" i="34"/>
  <c r="B130" i="34"/>
  <c r="B139" i="34"/>
  <c r="B143" i="34"/>
  <c r="B147" i="34"/>
  <c r="B149" i="34"/>
  <c r="B151" i="34"/>
  <c r="B150" i="34"/>
  <c r="B112" i="34"/>
  <c r="B144" i="34"/>
  <c r="B148" i="34"/>
  <c r="B12" i="34"/>
  <c r="B48" i="34"/>
  <c r="B56" i="34"/>
  <c r="B36" i="34"/>
  <c r="B44" i="34"/>
  <c r="B39" i="34"/>
  <c r="B45" i="34"/>
  <c r="B68" i="34"/>
  <c r="B74" i="34"/>
  <c r="B76" i="34"/>
  <c r="B84" i="34"/>
  <c r="B96" i="34"/>
  <c r="B98" i="34"/>
  <c r="B102" i="34"/>
  <c r="B88" i="34"/>
  <c r="B20" i="34"/>
  <c r="B22" i="34"/>
  <c r="B28" i="34"/>
  <c r="B55" i="34"/>
  <c r="B79" i="34"/>
  <c r="B87" i="34"/>
  <c r="B89" i="34"/>
  <c r="B93" i="34"/>
  <c r="G18" i="34"/>
  <c r="B32" i="34"/>
  <c r="G34" i="34"/>
  <c r="B21" i="34"/>
  <c r="B23" i="34"/>
  <c r="B27" i="34"/>
  <c r="B31" i="34"/>
  <c r="B69" i="34"/>
  <c r="B73" i="34"/>
  <c r="B77" i="34"/>
  <c r="B86" i="34"/>
  <c r="B126" i="34"/>
  <c r="B128" i="34"/>
  <c r="B83" i="34"/>
  <c r="B51" i="34"/>
  <c r="B53" i="34"/>
  <c r="B103" i="34"/>
  <c r="B105" i="34"/>
  <c r="B111" i="34"/>
  <c r="B127" i="34"/>
  <c r="B129" i="34"/>
  <c r="B131" i="34"/>
  <c r="B138" i="34"/>
  <c r="B52" i="34"/>
  <c r="B104" i="34"/>
  <c r="B40" i="34"/>
  <c r="B114" i="34"/>
  <c r="B54" i="34"/>
  <c r="B75" i="34"/>
  <c r="B110" i="34"/>
  <c r="B30" i="34"/>
  <c r="B37" i="34"/>
  <c r="B46" i="34"/>
  <c r="G66" i="34"/>
  <c r="B78" i="34"/>
  <c r="D10" i="34"/>
  <c r="F10" i="34"/>
  <c r="E10" i="34"/>
  <c r="G25" i="34"/>
  <c r="C42" i="34"/>
  <c r="G42" i="34"/>
  <c r="B50" i="34"/>
  <c r="G81" i="34"/>
  <c r="H10" i="34"/>
  <c r="G91" i="34"/>
  <c r="G100" i="34"/>
  <c r="B134" i="34"/>
  <c r="B146" i="34"/>
  <c r="J10" i="34"/>
  <c r="I10" i="34"/>
  <c r="C18" i="34"/>
  <c r="C34" i="34"/>
  <c r="C108" i="34"/>
  <c r="B15" i="34"/>
  <c r="B13" i="34"/>
  <c r="B29" i="34"/>
  <c r="B38" i="34"/>
  <c r="B49" i="34"/>
  <c r="C66" i="34"/>
  <c r="G71" i="34"/>
  <c r="B85" i="34"/>
  <c r="B94" i="34"/>
  <c r="B97" i="34"/>
  <c r="B106" i="34"/>
  <c r="B113" i="34"/>
  <c r="B132" i="34"/>
  <c r="C136" i="34"/>
  <c r="G136" i="34"/>
  <c r="B145" i="34"/>
  <c r="C25" i="34"/>
  <c r="G141" i="34"/>
  <c r="C100" i="34"/>
  <c r="G108" i="34"/>
  <c r="C81" i="34"/>
  <c r="C141" i="34"/>
  <c r="C71" i="34"/>
  <c r="C91" i="34"/>
  <c r="B136" i="34" l="1"/>
  <c r="B66" i="34"/>
  <c r="B71" i="34"/>
  <c r="B25" i="34"/>
  <c r="B141" i="34"/>
  <c r="B100" i="34"/>
  <c r="B18" i="34"/>
  <c r="B42" i="34"/>
  <c r="B81" i="34"/>
  <c r="B34" i="34"/>
  <c r="G10" i="34"/>
  <c r="B108" i="34"/>
  <c r="B91" i="34"/>
  <c r="C10" i="34"/>
  <c r="B10" i="34" l="1"/>
</calcChain>
</file>

<file path=xl/connections.xml><?xml version="1.0" encoding="utf-8"?>
<connections xmlns="http://schemas.openxmlformats.org/spreadsheetml/2006/main">
  <connection id="1" sourceFile="Z:\Nacimientos_y_fetales\2017\Base de datos 2017\BASE DE DATOS - BOLETIN 2017.accdb" keepAlive="1" name="BASE DE DATOS - BOLETIN 2017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" commandType="3"/>
  </connection>
  <connection id="2" sourceFile="Z:\Nacimientos_y_fetales\2017\Base de datos 2017\BASE DE DATOS - BOLETIN 2017.accdb" keepAlive="1" name="BASE DE DATOS - BOLETIN 20171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3" sourceFile="C:\Users\rcosme\Documents\Bases de datos\2017\Nueva carpeta\BASE DE DATOS - BOLETIN 20171.accdb" keepAlive="1" name="BASE DE DATOS - BOLETIN 201711" type="5" refreshedVersion="5">
    <dbPr connection="Provider=Microsoft.ACE.OLEDB.12.0;User ID=Admin;Data Source=C:\Users\rcosme\Documents\Bases de datos\2017\Nueva carpeta\BASE DE DATOS - BOLETIN 2017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AGOSTO)" commandType="3"/>
  </connection>
  <connection id="4" sourceFile="C:\Users\rcosme\Documents\Bases de datos\2017\Nueva carpeta\BASE DE DATOS - BOLETIN 20171.accdb" keepAlive="1" name="BASE DE DATOS - BOLETIN 201712" type="5" refreshedVersion="5">
    <dbPr connection="Provider=Microsoft.ACE.OLEDB.12.0;User ID=Admin;Data Source=C:\Users\rcosme\Documents\Bases de datos\2017\Nueva carpeta\BASE DE DATOS - BOLETIN 2017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22 agosto" commandType="3"/>
  </connection>
  <connection id="5" sourceFile="\\inec_nas_01\VITALES\Nacimientos_y_fetales\2017\Base de datos 2017\BASE DE DATOS - BOLETIN 2017.accdb" keepAlive="1" name="BASE DE DATOS - BOLETIN 20172" type="5" refreshedVersion="5">
    <dbPr connection="Provider=Microsoft.ACE.OLEDB.12.0;User ID=Admin;Data Source=\\inec_nas_01\VITALES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" commandType="3"/>
  </connection>
  <connection id="6" sourceFile="\\inec_nas_01\VITALES\Nacimientos_y_fetales\2017\Base de datos 2017\BASE DE DATOS - BOLETIN 2017.accdb" keepAlive="1" name="BASE DE DATOS - BOLETIN 20173" type="5" refreshedVersion="5">
    <dbPr connection="Provider=Microsoft.ACE.OLEDB.12.0;User ID=Admin;Data Source=\\inec_nas_01\VITALES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7" sourceFile="\\inec_nas_01\VITALES\Nacimientos_y_fetales\2017\Base de datos 2017\BASE DE DATOS - BOLETIN 2017.accdb" keepAlive="1" name="BASE DE DATOS - BOLETIN 20174" type="5" refreshedVersion="5">
    <dbPr connection="Provider=Microsoft.ACE.OLEDB.12.0;User ID=Admin;Data Source=\\inec_nas_01\VITALES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" commandType="3"/>
  </connection>
  <connection id="8" sourceFile="Z:\Nacimientos_y_fetales\2017\Base de datos 2017\BASE DE DATOS - BOLETIN 2017.accdb" keepAlive="1" name="BASE DE DATOS - BOLETIN 20175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" commandType="3"/>
  </connection>
  <connection id="9" sourceFile="Z:\Nacimientos_y_fetales\2017\Base de datos 2017\BASE DE DATOS - BOLETIN 2017.accdb" keepAlive="1" name="BASE DE DATOS - BOLETIN 20176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10" sourceFile="\\inec_nas_01\VITALES\Nacimientos_y_fetales\2017\Base de datos 2017\BASE DE DATOS - BOLETIN 2017.accdb" keepAlive="1" name="BASE DE DATOS - BOLETIN 20177" type="5" refreshedVersion="0" new="1" background="1">
    <dbPr connection="Provider=Microsoft.ACE.OLEDB.12.0;Password=&quot;&quot;;User ID=Admin;Data Source=\\inec_nas_01\VITALES\Nacimientos_y_fetales\2017\Base de datos 2017\BASE DE DATOS - BOLETIN 2017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" commandType="3"/>
  </connection>
  <connection id="11" sourceFile="Z:\Nacimientos_y_fetales\2017\Base de datos 2017\BASE DE DATOS - BOLETIN 2017.accdb" keepAlive="1" name="BASE DE DATOS - BOLETIN 20178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12" sourceFile="Z:\Nacimientos_y_fetales\2017\Base de datos 2017\BASE DE DATOS - BOLETIN 2017.accdb" keepAlive="1" name="BASE DE DATOS - BOLETIN 20179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13" sourceFile="\\Dec-app-04\Vitales\Nacimientos y fetales\2013\DBO_BASE DE DATOS DE NAC Y FET 2013.mdb" odcFile="C:\Documents and Settings\joselrodriguez\Mis documentos\Mis archivos de origen de datos\DBO_BASE DE DATOS DE NAC Y FET 2013 dbo_VNACIMIENTOS Consulta.odc" keepAlive="1" name="DBO_BASE DE DATOS DE NAC Y FET 2013 dbo_VNACIMIENTOS Consulta" type="5" refreshedVersion="3">
    <dbPr connection="Provider=Microsoft.ACE.OLEDB.12.0;Password=&quot;&quot;;User ID=Admin;Data Source=\\Dec-app-04\Vitales\Nacimientos y fetales\2013\DBO_BASE DE DATOS DE NAC Y FET 2013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bo_VNACIMIENTOS Consulta" commandType="3"/>
  </connection>
  <connection id="14" sourceFile="\\Dec-app-04\Vitales\Nacimientos y fetales\2013\DBO_BASE DE DATOS DE NAC Y FET 2013.mdb" odcFile="C:\Documents and Settings\joselrodriguez\Mis documentos\Mis archivos de origen de datos\DBO_BASE DE DATOS DE NAC Y FET 2013 dbo_VNACIMIENTOS Consulta.odc" keepAlive="1" name="DBO_BASE DE DATOS DE NAC Y FET 2013 dbo_VNACIMIENTOS Consulta1" type="5" refreshedVersion="3">
    <dbPr connection="Provider=Microsoft.ACE.OLEDB.12.0;User ID=Admin;Data Source=\\Dec-app-04\Vitales\Nacimientos y fetales\2013\DBO_BASE DE DATOS DE NAC Y FET 2013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bo_VNACIMIENTOS Consulta" commandType="3"/>
  </connection>
</connections>
</file>

<file path=xl/sharedStrings.xml><?xml version="1.0" encoding="utf-8"?>
<sst xmlns="http://schemas.openxmlformats.org/spreadsheetml/2006/main" count="351" uniqueCount="120">
  <si>
    <t>Nacimientos vivos</t>
  </si>
  <si>
    <t>Total</t>
  </si>
  <si>
    <t>Asistencia profesional</t>
  </si>
  <si>
    <t>Con (1)</t>
  </si>
  <si>
    <t>Sin (2)</t>
  </si>
  <si>
    <t xml:space="preserve">Total </t>
  </si>
  <si>
    <t>Persona que atendió el parto</t>
  </si>
  <si>
    <t>Médico</t>
  </si>
  <si>
    <t>Enfermera/                    Enfermera                  Obstetra</t>
  </si>
  <si>
    <t>Técnico en                        enfermería</t>
  </si>
  <si>
    <t xml:space="preserve"> </t>
  </si>
  <si>
    <t>Comadrona                     sin adies-                              tramiento</t>
  </si>
  <si>
    <t>Otra (3)</t>
  </si>
  <si>
    <t>Comadrona                     con adies-                                            tramiento</t>
  </si>
  <si>
    <t>Área, ciudad, provincia,                                     comarca indígena                                           y distrito de                                               residencia</t>
  </si>
  <si>
    <t xml:space="preserve">                    TOTAL..................................................................</t>
  </si>
  <si>
    <t xml:space="preserve">          Ciudad de Panamá......................................................................</t>
  </si>
  <si>
    <t xml:space="preserve">          Ciudad de Colón.......................................................................</t>
  </si>
  <si>
    <t xml:space="preserve">     Bocas del Toro..............................................................</t>
  </si>
  <si>
    <t xml:space="preserve">     Changuinola..............................................................</t>
  </si>
  <si>
    <t xml:space="preserve">     Chiriquí Grande..............................................................</t>
  </si>
  <si>
    <t xml:space="preserve">     Aguadulce..............................................................</t>
  </si>
  <si>
    <t xml:space="preserve">     Antón..............................................................</t>
  </si>
  <si>
    <t xml:space="preserve">     La Pintada..............................................................</t>
  </si>
  <si>
    <t xml:space="preserve">     Natá..............................................................</t>
  </si>
  <si>
    <t xml:space="preserve">     Olá..............................................................</t>
  </si>
  <si>
    <t xml:space="preserve">     Penonomé..............................................................</t>
  </si>
  <si>
    <t xml:space="preserve">     Colón..............................................................</t>
  </si>
  <si>
    <t xml:space="preserve">     Chagres..............................................................</t>
  </si>
  <si>
    <t xml:space="preserve">     Donoso..............................................................</t>
  </si>
  <si>
    <t xml:space="preserve">     Portobelo..............................................................</t>
  </si>
  <si>
    <t xml:space="preserve">     Santa Isabel..............................................................</t>
  </si>
  <si>
    <t xml:space="preserve">     Alanje................................................................</t>
  </si>
  <si>
    <t xml:space="preserve">     Barú................................................................</t>
  </si>
  <si>
    <t xml:space="preserve">     Boquerón................................................................</t>
  </si>
  <si>
    <t xml:space="preserve">     Boquete................................................................</t>
  </si>
  <si>
    <t xml:space="preserve">     Bugaba................................................................</t>
  </si>
  <si>
    <t xml:space="preserve">     David................................................................</t>
  </si>
  <si>
    <t xml:space="preserve">     Dolega................................................................</t>
  </si>
  <si>
    <t xml:space="preserve">     Gualaca................................................................</t>
  </si>
  <si>
    <t xml:space="preserve">     Remedios................................................................</t>
  </si>
  <si>
    <t xml:space="preserve">     Renacimiento................................................................</t>
  </si>
  <si>
    <t xml:space="preserve">     San Félix................................................................</t>
  </si>
  <si>
    <t xml:space="preserve">     San Lorenzo................................................................</t>
  </si>
  <si>
    <t xml:space="preserve">     Tolé................................................................</t>
  </si>
  <si>
    <t xml:space="preserve">     Chepigana.......................................................................</t>
  </si>
  <si>
    <t xml:space="preserve">     Pinogana.......................................................................</t>
  </si>
  <si>
    <t xml:space="preserve">     Chitré.......................................................................</t>
  </si>
  <si>
    <t xml:space="preserve">     Las Minas.......................................................................</t>
  </si>
  <si>
    <t xml:space="preserve">     Los Pozos.......................................................................</t>
  </si>
  <si>
    <t xml:space="preserve">     Ocú.......................................................................</t>
  </si>
  <si>
    <t xml:space="preserve">     Parita.......................................................................</t>
  </si>
  <si>
    <t xml:space="preserve">     Pesé.......................................................................</t>
  </si>
  <si>
    <t xml:space="preserve">     Santa María.......................................................................</t>
  </si>
  <si>
    <t xml:space="preserve">     Guararé.......................................................................</t>
  </si>
  <si>
    <t xml:space="preserve">     Las Tablas.......................................................................</t>
  </si>
  <si>
    <t xml:space="preserve">     Los Santos.......................................................................</t>
  </si>
  <si>
    <t xml:space="preserve">     Macaracas.......................................................................</t>
  </si>
  <si>
    <t xml:space="preserve">     Pedasí.......................................................................</t>
  </si>
  <si>
    <t xml:space="preserve">     Pocrí.......................................................................</t>
  </si>
  <si>
    <t xml:space="preserve">     Tonosí.......................................................................</t>
  </si>
  <si>
    <t xml:space="preserve">     Arraiján.......................................................................</t>
  </si>
  <si>
    <t xml:space="preserve">     Balboa.......................................................................</t>
  </si>
  <si>
    <t xml:space="preserve">     Capira.......................................................................</t>
  </si>
  <si>
    <t xml:space="preserve">     Chame.......................................................................</t>
  </si>
  <si>
    <t xml:space="preserve">     Chepo.......................................................................</t>
  </si>
  <si>
    <t xml:space="preserve">     Chimán.......................................................................</t>
  </si>
  <si>
    <t xml:space="preserve">     La Chorrera.......................................................................</t>
  </si>
  <si>
    <t xml:space="preserve">     Panamá.......................................................................</t>
  </si>
  <si>
    <t xml:space="preserve">     San Carlos.......................................................................</t>
  </si>
  <si>
    <t xml:space="preserve">     San Miguelito.......................................................................</t>
  </si>
  <si>
    <t xml:space="preserve">     Taboga.......................................................................</t>
  </si>
  <si>
    <t xml:space="preserve">     Atalaya.......................................................................</t>
  </si>
  <si>
    <t xml:space="preserve">     Calobre.......................................................................</t>
  </si>
  <si>
    <t xml:space="preserve">     Cañazas.......................................................................</t>
  </si>
  <si>
    <t xml:space="preserve">     La Mesa.......................................................................</t>
  </si>
  <si>
    <t xml:space="preserve">     Las Palmas.......................................................................</t>
  </si>
  <si>
    <t xml:space="preserve">     Montijo.......................................................................</t>
  </si>
  <si>
    <t xml:space="preserve">     Río de Jesús.......................................................................</t>
  </si>
  <si>
    <t xml:space="preserve">     San Francisco.......................................................................</t>
  </si>
  <si>
    <t xml:space="preserve">     Santa Fe.......................................................................</t>
  </si>
  <si>
    <t xml:space="preserve">     Santiago.......................................................................</t>
  </si>
  <si>
    <t xml:space="preserve">     Soná.......................................................................</t>
  </si>
  <si>
    <t xml:space="preserve">     Mariato.......................................................................</t>
  </si>
  <si>
    <t xml:space="preserve">     Cémaco.......................................................................</t>
  </si>
  <si>
    <t xml:space="preserve">     Sambú.......................................................................</t>
  </si>
  <si>
    <t xml:space="preserve">     Besiko.......................................................................</t>
  </si>
  <si>
    <t xml:space="preserve">     Mironó.......................................................................</t>
  </si>
  <si>
    <t xml:space="preserve">     Müna.......................................................................</t>
  </si>
  <si>
    <t xml:space="preserve">     Nole Duima.......................................................................</t>
  </si>
  <si>
    <t xml:space="preserve">     Nürüm.......................................................................</t>
  </si>
  <si>
    <t xml:space="preserve">     Kankintú.......................................................................</t>
  </si>
  <si>
    <t xml:space="preserve">     Kusapín......................................................................</t>
  </si>
  <si>
    <t xml:space="preserve">     Jirondai......................................................................</t>
  </si>
  <si>
    <t xml:space="preserve">     Santa Catalina o Calovébora......................................................................</t>
  </si>
  <si>
    <t xml:space="preserve">               Área urbana…………………………..</t>
  </si>
  <si>
    <t xml:space="preserve">               Área rural………………………..</t>
  </si>
  <si>
    <t>Bocas del Toro............................................................</t>
  </si>
  <si>
    <t>Coclé.............................................................</t>
  </si>
  <si>
    <t>Colón.............................................................</t>
  </si>
  <si>
    <t>Chiriquí................................................................</t>
  </si>
  <si>
    <t>Darién.......................................................................</t>
  </si>
  <si>
    <t>Herrera......................................................................</t>
  </si>
  <si>
    <t>Los Santos......................................................................</t>
  </si>
  <si>
    <t>Panamá......................................................................</t>
  </si>
  <si>
    <t>Veraguas......................................................................</t>
  </si>
  <si>
    <t>Comarca Kuna Yala....................................................................................................</t>
  </si>
  <si>
    <t>Comarca Emberá...................................................................................................</t>
  </si>
  <si>
    <t>Comarca Ngäbe Buglé....................................................................................................</t>
  </si>
  <si>
    <t>-</t>
  </si>
  <si>
    <t xml:space="preserve">       asistencia de un profesional del campo de la salud.</t>
  </si>
  <si>
    <t>(1) Comprende los nacimientos ocurridos en instalaciones de salud y los asistidos por un profesional del campo de la salud, en el hogar.</t>
  </si>
  <si>
    <t>(3) Partos atendidos fuera de instalaciones de salud, por la madre, amiga, vecina, paramédico, entre otros.</t>
  </si>
  <si>
    <t xml:space="preserve">  -  Cantidad nula o cero.</t>
  </si>
  <si>
    <t>(2) Se refiere a los  nacimientos  ocurridos en  el hogar,  trayecto  al hospital o en cualquier otro sitio,  fuera de una instalación de salud, que no tuvieron</t>
  </si>
  <si>
    <t>SEGÚN ÁREA, CIUDAD, PROVINCIA, COMARCA INDÍGENA Y DISTRITO DE RESIDENCIA:  AÑO 2017</t>
  </si>
  <si>
    <t xml:space="preserve">     Almirante..............................................................</t>
  </si>
  <si>
    <t>Panamá Oeste….......................................................................</t>
  </si>
  <si>
    <t>Cuadro 4.  NACIMIENTOS VIVOS EN LA REPÚBLICA, POR ASISTENCIA PROFESIONAL Y PERSONA QUE ATENDIÓ EL PARTO,</t>
  </si>
  <si>
    <r>
      <rPr>
        <b/>
        <sz val="10"/>
        <rFont val="Arial"/>
        <family val="2"/>
      </rPr>
      <t>Veraguas: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</si>
</sst>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_([$€]* #,##0.00_);_([$€]* \(#,##0.00\);_([$€]* &quot;-&quot;??_);_(@_)"/>
    <numFmt numFmtId="167" formatCode="#,##0;&quot;-&quot;\,&quot;-&quot;"/>
    <numFmt numFmtId="168" formatCode="#,##0;&quot;-&quot;;&quot;-&quot;"/>
    <numFmt numFmtId="169" formatCode="#,##0.0;&quot;-&quot;;&quot;-&quot;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6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7" fillId="0" borderId="0"/>
    <xf numFmtId="0" fontId="1" fillId="0" borderId="0"/>
  </cellStyleXfs>
  <cellXfs count="97">
    <xf numFmtId="0" fontId="0" fillId="0" borderId="0" xfId="0"/>
    <xf numFmtId="0" fontId="7" fillId="0" borderId="0" xfId="0" applyFont="1"/>
    <xf numFmtId="0" fontId="7" fillId="0" borderId="0" xfId="39" applyFont="1" applyFill="1"/>
    <xf numFmtId="3" fontId="7" fillId="0" borderId="0" xfId="39" applyNumberFormat="1" applyFont="1" applyFill="1"/>
    <xf numFmtId="164" fontId="7" fillId="0" borderId="0" xfId="39" applyNumberFormat="1" applyFont="1" applyFill="1"/>
    <xf numFmtId="0" fontId="7" fillId="0" borderId="0" xfId="39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39" applyFont="1" applyBorder="1"/>
    <xf numFmtId="3" fontId="7" fillId="0" borderId="0" xfId="39" applyNumberFormat="1" applyFont="1" applyBorder="1"/>
    <xf numFmtId="165" fontId="7" fillId="0" borderId="0" xfId="39" applyNumberFormat="1" applyFont="1" applyFill="1" applyBorder="1"/>
    <xf numFmtId="0" fontId="7" fillId="0" borderId="0" xfId="0" applyFont="1" applyBorder="1"/>
    <xf numFmtId="49" fontId="7" fillId="0" borderId="0" xfId="39" applyNumberFormat="1" applyFont="1"/>
    <xf numFmtId="164" fontId="7" fillId="0" borderId="0" xfId="39" applyNumberFormat="1" applyFont="1"/>
    <xf numFmtId="3" fontId="7" fillId="0" borderId="0" xfId="39" applyNumberFormat="1" applyFont="1"/>
    <xf numFmtId="164" fontId="7" fillId="0" borderId="0" xfId="39" applyNumberFormat="1" applyFont="1" applyBorder="1"/>
    <xf numFmtId="3" fontId="7" fillId="0" borderId="0" xfId="0" applyNumberFormat="1" applyFont="1"/>
    <xf numFmtId="3" fontId="7" fillId="0" borderId="19" xfId="39" applyNumberFormat="1" applyFont="1" applyFill="1" applyBorder="1" applyAlignment="1">
      <alignment vertical="center"/>
    </xf>
    <xf numFmtId="167" fontId="7" fillId="0" borderId="19" xfId="39" applyNumberFormat="1" applyFont="1" applyFill="1" applyBorder="1" applyAlignment="1">
      <alignment vertical="center"/>
    </xf>
    <xf numFmtId="168" fontId="21" fillId="0" borderId="19" xfId="42" applyNumberFormat="1" applyFont="1" applyBorder="1" applyAlignment="1">
      <alignment horizontal="right" vertical="center"/>
    </xf>
    <xf numFmtId="167" fontId="7" fillId="0" borderId="19" xfId="39" applyNumberFormat="1" applyFont="1" applyBorder="1" applyAlignment="1">
      <alignment vertical="center"/>
    </xf>
    <xf numFmtId="167" fontId="7" fillId="0" borderId="18" xfId="39" applyNumberFormat="1" applyFont="1" applyFill="1" applyBorder="1" applyAlignment="1">
      <alignment vertical="center"/>
    </xf>
    <xf numFmtId="3" fontId="7" fillId="0" borderId="19" xfId="42" applyNumberFormat="1" applyFont="1" applyBorder="1" applyAlignment="1">
      <alignment horizontal="right" vertical="center"/>
    </xf>
    <xf numFmtId="167" fontId="7" fillId="0" borderId="19" xfId="42" applyNumberFormat="1" applyFont="1" applyBorder="1" applyAlignment="1">
      <alignment horizontal="right" vertical="center"/>
    </xf>
    <xf numFmtId="168" fontId="7" fillId="0" borderId="19" xfId="42" applyNumberFormat="1" applyFont="1" applyBorder="1" applyAlignment="1">
      <alignment horizontal="right" vertical="center"/>
    </xf>
    <xf numFmtId="3" fontId="7" fillId="0" borderId="0" xfId="40" applyNumberFormat="1" applyFont="1" applyFill="1" applyBorder="1"/>
    <xf numFmtId="0" fontId="7" fillId="0" borderId="0" xfId="40" applyFont="1"/>
    <xf numFmtId="0" fontId="7" fillId="0" borderId="0" xfId="38" applyNumberFormat="1" applyFont="1"/>
    <xf numFmtId="0" fontId="7" fillId="0" borderId="0" xfId="40" applyFont="1" applyBorder="1"/>
    <xf numFmtId="0" fontId="7" fillId="0" borderId="0" xfId="38" applyFont="1"/>
    <xf numFmtId="3" fontId="7" fillId="0" borderId="12" xfId="0" applyNumberFormat="1" applyFont="1" applyFill="1" applyBorder="1" applyAlignment="1">
      <alignment horizontal="right"/>
    </xf>
    <xf numFmtId="0" fontId="7" fillId="0" borderId="14" xfId="0" applyFont="1" applyBorder="1" applyAlignment="1">
      <alignment vertical="center"/>
    </xf>
    <xf numFmtId="3" fontId="7" fillId="0" borderId="13" xfId="0" applyNumberFormat="1" applyFont="1" applyFill="1" applyBorder="1" applyAlignment="1">
      <alignment horizontal="right"/>
    </xf>
    <xf numFmtId="168" fontId="7" fillId="0" borderId="19" xfId="0" applyNumberFormat="1" applyFont="1" applyBorder="1" applyAlignment="1">
      <alignment vertical="center"/>
    </xf>
    <xf numFmtId="168" fontId="7" fillId="0" borderId="18" xfId="0" applyNumberFormat="1" applyFont="1" applyBorder="1" applyAlignment="1">
      <alignment vertical="center"/>
    </xf>
    <xf numFmtId="3" fontId="21" fillId="24" borderId="11" xfId="39" applyNumberFormat="1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right"/>
    </xf>
    <xf numFmtId="3" fontId="21" fillId="0" borderId="13" xfId="0" applyNumberFormat="1" applyFont="1" applyFill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21" fillId="0" borderId="0" xfId="39" applyFont="1" applyAlignment="1"/>
    <xf numFmtId="3" fontId="21" fillId="0" borderId="12" xfId="42" applyNumberFormat="1" applyFont="1" applyBorder="1" applyAlignment="1"/>
    <xf numFmtId="3" fontId="21" fillId="0" borderId="13" xfId="42" applyNumberFormat="1" applyFont="1" applyBorder="1" applyAlignment="1"/>
    <xf numFmtId="3" fontId="7" fillId="0" borderId="12" xfId="42" applyNumberFormat="1" applyFont="1" applyBorder="1" applyAlignment="1"/>
    <xf numFmtId="3" fontId="21" fillId="0" borderId="12" xfId="42" applyNumberFormat="1" applyFont="1" applyBorder="1" applyAlignment="1">
      <alignment horizontal="right"/>
    </xf>
    <xf numFmtId="3" fontId="7" fillId="0" borderId="12" xfId="39" applyNumberFormat="1" applyFont="1" applyFill="1" applyBorder="1" applyAlignment="1">
      <alignment horizontal="right"/>
    </xf>
    <xf numFmtId="3" fontId="22" fillId="0" borderId="12" xfId="42" applyNumberFormat="1" applyFont="1" applyBorder="1" applyAlignment="1">
      <alignment horizontal="right"/>
    </xf>
    <xf numFmtId="3" fontId="7" fillId="0" borderId="13" xfId="39" applyNumberFormat="1" applyFont="1" applyFill="1" applyBorder="1" applyAlignment="1">
      <alignment horizontal="right"/>
    </xf>
    <xf numFmtId="0" fontId="7" fillId="0" borderId="0" xfId="39" applyFont="1" applyAlignment="1"/>
    <xf numFmtId="3" fontId="0" fillId="0" borderId="0" xfId="0" applyNumberFormat="1" applyAlignment="1"/>
    <xf numFmtId="3" fontId="0" fillId="0" borderId="12" xfId="0" applyNumberFormat="1" applyBorder="1" applyAlignment="1"/>
    <xf numFmtId="3" fontId="7" fillId="0" borderId="12" xfId="42" applyNumberFormat="1" applyFont="1" applyBorder="1" applyAlignment="1">
      <alignment horizontal="right"/>
    </xf>
    <xf numFmtId="3" fontId="21" fillId="0" borderId="13" xfId="42" applyNumberFormat="1" applyFont="1" applyBorder="1" applyAlignment="1">
      <alignment horizontal="right"/>
    </xf>
    <xf numFmtId="3" fontId="21" fillId="0" borderId="14" xfId="42" applyNumberFormat="1" applyFont="1" applyBorder="1" applyAlignment="1">
      <alignment horizontal="right"/>
    </xf>
    <xf numFmtId="0" fontId="7" fillId="0" borderId="14" xfId="0" applyFont="1" applyBorder="1" applyAlignment="1"/>
    <xf numFmtId="3" fontId="7" fillId="0" borderId="13" xfId="0" applyNumberFormat="1" applyFont="1" applyBorder="1" applyAlignment="1">
      <alignment horizontal="right"/>
    </xf>
    <xf numFmtId="3" fontId="7" fillId="0" borderId="13" xfId="42" applyNumberFormat="1" applyFont="1" applyBorder="1" applyAlignment="1">
      <alignment horizontal="right"/>
    </xf>
    <xf numFmtId="0" fontId="21" fillId="0" borderId="14" xfId="0" applyFont="1" applyBorder="1" applyAlignment="1"/>
    <xf numFmtId="3" fontId="7" fillId="0" borderId="12" xfId="0" applyNumberFormat="1" applyFont="1" applyFill="1" applyBorder="1" applyAlignment="1"/>
    <xf numFmtId="3" fontId="7" fillId="0" borderId="12" xfId="0" applyNumberFormat="1" applyFont="1" applyBorder="1" applyAlignment="1"/>
    <xf numFmtId="3" fontId="7" fillId="0" borderId="13" xfId="0" applyNumberFormat="1" applyFont="1" applyBorder="1" applyAlignment="1"/>
    <xf numFmtId="169" fontId="7" fillId="0" borderId="12" xfId="42" applyNumberFormat="1" applyFont="1" applyBorder="1" applyAlignment="1">
      <alignment horizontal="right"/>
    </xf>
    <xf numFmtId="168" fontId="21" fillId="0" borderId="12" xfId="42" applyNumberFormat="1" applyFont="1" applyBorder="1" applyAlignment="1"/>
    <xf numFmtId="168" fontId="21" fillId="0" borderId="12" xfId="42" applyNumberFormat="1" applyFont="1" applyBorder="1" applyAlignment="1">
      <alignment horizontal="right"/>
    </xf>
    <xf numFmtId="0" fontId="7" fillId="0" borderId="14" xfId="0" applyFont="1" applyFill="1" applyBorder="1" applyAlignment="1"/>
    <xf numFmtId="168" fontId="7" fillId="0" borderId="12" xfId="42" applyNumberFormat="1" applyFont="1" applyBorder="1" applyAlignment="1">
      <alignment horizontal="right"/>
    </xf>
    <xf numFmtId="3" fontId="7" fillId="0" borderId="0" xfId="42" applyNumberFormat="1" applyFont="1" applyAlignment="1">
      <alignment horizontal="left"/>
    </xf>
    <xf numFmtId="167" fontId="7" fillId="0" borderId="12" xfId="42" applyNumberFormat="1" applyFont="1" applyBorder="1" applyAlignment="1">
      <alignment horizontal="right"/>
    </xf>
    <xf numFmtId="168" fontId="7" fillId="0" borderId="12" xfId="0" applyNumberFormat="1" applyFont="1" applyBorder="1" applyAlignment="1"/>
    <xf numFmtId="168" fontId="7" fillId="0" borderId="13" xfId="0" applyNumberFormat="1" applyFont="1" applyBorder="1" applyAlignment="1"/>
    <xf numFmtId="0" fontId="24" fillId="0" borderId="14" xfId="41" applyFont="1" applyBorder="1" applyAlignment="1"/>
    <xf numFmtId="3" fontId="21" fillId="0" borderId="12" xfId="0" applyNumberFormat="1" applyFont="1" applyFill="1" applyBorder="1" applyAlignment="1"/>
    <xf numFmtId="0" fontId="7" fillId="0" borderId="14" xfId="41" applyFont="1" applyBorder="1" applyAlignment="1"/>
    <xf numFmtId="0" fontId="21" fillId="0" borderId="14" xfId="41" applyFont="1" applyBorder="1" applyAlignment="1"/>
    <xf numFmtId="3" fontId="7" fillId="0" borderId="13" xfId="0" applyNumberFormat="1" applyFont="1" applyFill="1" applyBorder="1" applyAlignment="1"/>
    <xf numFmtId="0" fontId="7" fillId="0" borderId="15" xfId="39" applyFont="1" applyBorder="1" applyAlignment="1"/>
    <xf numFmtId="3" fontId="7" fillId="0" borderId="16" xfId="39" applyNumberFormat="1" applyFont="1" applyBorder="1" applyAlignment="1"/>
    <xf numFmtId="167" fontId="7" fillId="0" borderId="16" xfId="39" applyNumberFormat="1" applyFont="1" applyBorder="1" applyAlignment="1"/>
    <xf numFmtId="167" fontId="7" fillId="0" borderId="16" xfId="39" applyNumberFormat="1" applyFont="1" applyFill="1" applyBorder="1" applyAlignment="1"/>
    <xf numFmtId="167" fontId="7" fillId="0" borderId="16" xfId="0" applyNumberFormat="1" applyFont="1" applyBorder="1" applyAlignment="1"/>
    <xf numFmtId="167" fontId="7" fillId="0" borderId="17" xfId="39" applyNumberFormat="1" applyFont="1" applyFill="1" applyBorder="1" applyAlignment="1"/>
    <xf numFmtId="168" fontId="0" fillId="0" borderId="12" xfId="0" applyNumberFormat="1" applyBorder="1" applyAlignment="1"/>
    <xf numFmtId="168" fontId="7" fillId="0" borderId="14" xfId="0" applyNumberFormat="1" applyFont="1" applyBorder="1" applyAlignment="1">
      <alignment horizontal="right"/>
    </xf>
    <xf numFmtId="168" fontId="7" fillId="0" borderId="12" xfId="0" applyNumberFormat="1" applyFont="1" applyBorder="1" applyAlignment="1">
      <alignment horizontal="right"/>
    </xf>
    <xf numFmtId="168" fontId="7" fillId="0" borderId="13" xfId="0" applyNumberFormat="1" applyFont="1" applyBorder="1" applyAlignment="1">
      <alignment horizontal="right"/>
    </xf>
    <xf numFmtId="167" fontId="7" fillId="0" borderId="12" xfId="42" applyNumberFormat="1" applyFont="1" applyBorder="1" applyAlignment="1"/>
    <xf numFmtId="3" fontId="21" fillId="24" borderId="10" xfId="39" applyNumberFormat="1" applyFont="1" applyFill="1" applyBorder="1" applyAlignment="1">
      <alignment horizontal="center" vertical="center" wrapText="1"/>
    </xf>
    <xf numFmtId="49" fontId="21" fillId="24" borderId="10" xfId="39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0" fontId="21" fillId="0" borderId="0" xfId="39" applyFont="1" applyBorder="1" applyAlignment="1">
      <alignment horizontal="center"/>
    </xf>
    <xf numFmtId="0" fontId="21" fillId="24" borderId="20" xfId="39" applyFont="1" applyFill="1" applyBorder="1" applyAlignment="1">
      <alignment horizontal="center" vertical="center" wrapText="1"/>
    </xf>
    <xf numFmtId="0" fontId="21" fillId="24" borderId="20" xfId="42" applyFont="1" applyFill="1" applyBorder="1" applyAlignment="1">
      <alignment horizontal="center" vertical="center" wrapText="1"/>
    </xf>
    <xf numFmtId="0" fontId="21" fillId="24" borderId="10" xfId="39" applyFont="1" applyFill="1" applyBorder="1" applyAlignment="1">
      <alignment horizontal="center" vertical="center" wrapText="1"/>
    </xf>
    <xf numFmtId="0" fontId="21" fillId="24" borderId="11" xfId="39" applyFont="1" applyFill="1" applyBorder="1" applyAlignment="1">
      <alignment horizontal="center" vertical="center" wrapText="1"/>
    </xf>
    <xf numFmtId="3" fontId="21" fillId="24" borderId="10" xfId="39" applyNumberFormat="1" applyFont="1" applyFill="1" applyBorder="1" applyAlignment="1">
      <alignment horizontal="center" vertical="center" wrapText="1"/>
    </xf>
    <xf numFmtId="49" fontId="21" fillId="24" borderId="10" xfId="39" applyNumberFormat="1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49" fontId="21" fillId="24" borderId="11" xfId="39" applyNumberFormat="1" applyFont="1" applyFill="1" applyBorder="1" applyAlignment="1">
      <alignment horizontal="center" vertical="center" wrapText="1"/>
    </xf>
  </cellXfs>
  <cellStyles count="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3" xfId="48"/>
    <cellStyle name="Normal 4" xfId="49"/>
    <cellStyle name="Normal_221-05" xfId="39"/>
    <cellStyle name="Normal_BoletínCuadros13a19 2" xfId="40"/>
    <cellStyle name="Normal_df221-08" xfId="41"/>
    <cellStyle name="Normal_NV2003" xfId="42"/>
    <cellStyle name="Note" xfId="43"/>
    <cellStyle name="Output" xfId="44"/>
    <cellStyle name="Title" xfId="45"/>
    <cellStyle name="Total" xfId="46" builtinId="25" customBuiltin="1"/>
    <cellStyle name="Warning Text" xfId="47"/>
  </cellStyles>
  <dxfs count="0"/>
  <tableStyles count="0" defaultTableStyle="TableStyleMedium9" defaultPivotStyle="PivotStyleLight16"/>
  <colors>
    <mruColors>
      <color rgb="FFEFF3FF"/>
      <color rgb="FFE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6"/>
  <sheetViews>
    <sheetView tabSelected="1" view="pageBreakPreview" zoomScaleNormal="90" zoomScaleSheetLayoutView="100" workbookViewId="0">
      <selection activeCell="M128" sqref="M128"/>
    </sheetView>
  </sheetViews>
  <sheetFormatPr baseColWidth="10" defaultRowHeight="12.75" x14ac:dyDescent="0.2"/>
  <cols>
    <col min="1" max="1" width="28.42578125" style="1" customWidth="1"/>
    <col min="2" max="4" width="10.28515625" style="15" customWidth="1"/>
    <col min="5" max="5" width="11" style="1" customWidth="1"/>
    <col min="6" max="6" width="11.7109375" style="15" customWidth="1"/>
    <col min="7" max="7" width="10.28515625" style="15" customWidth="1"/>
    <col min="8" max="9" width="12" style="15" customWidth="1"/>
    <col min="10" max="10" width="10.28515625" style="1" customWidth="1"/>
    <col min="11" max="139" width="11.42578125" style="1"/>
    <col min="140" max="140" width="12.5703125" style="1" bestFit="1" customWidth="1"/>
    <col min="141" max="16384" width="11.42578125" style="1"/>
  </cols>
  <sheetData>
    <row r="1" spans="1:13" ht="15" customHeight="1" x14ac:dyDescent="0.2">
      <c r="A1" s="87" t="s">
        <v>118</v>
      </c>
      <c r="B1" s="87"/>
      <c r="C1" s="87"/>
      <c r="D1" s="87"/>
      <c r="E1" s="87"/>
      <c r="F1" s="87"/>
      <c r="G1" s="87"/>
      <c r="H1" s="87"/>
      <c r="I1" s="87"/>
      <c r="J1" s="87"/>
    </row>
    <row r="2" spans="1:13" ht="15" customHeight="1" x14ac:dyDescent="0.2">
      <c r="A2" s="87" t="s">
        <v>115</v>
      </c>
      <c r="B2" s="87"/>
      <c r="C2" s="87"/>
      <c r="D2" s="87"/>
      <c r="E2" s="87"/>
      <c r="F2" s="87"/>
      <c r="G2" s="87"/>
      <c r="H2" s="87"/>
      <c r="I2" s="87"/>
      <c r="J2" s="87"/>
    </row>
    <row r="3" spans="1:13" x14ac:dyDescent="0.2">
      <c r="A3" s="2"/>
      <c r="B3" s="3"/>
      <c r="C3" s="3"/>
      <c r="D3" s="3"/>
      <c r="E3" s="4"/>
      <c r="F3" s="3"/>
      <c r="G3" s="3"/>
      <c r="H3" s="3"/>
      <c r="I3" s="3"/>
      <c r="J3" s="4"/>
    </row>
    <row r="4" spans="1:13" ht="24" customHeight="1" x14ac:dyDescent="0.2">
      <c r="A4" s="88" t="s">
        <v>14</v>
      </c>
      <c r="B4" s="90" t="s">
        <v>0</v>
      </c>
      <c r="C4" s="90"/>
      <c r="D4" s="90"/>
      <c r="E4" s="90"/>
      <c r="F4" s="90"/>
      <c r="G4" s="90"/>
      <c r="H4" s="90"/>
      <c r="I4" s="90"/>
      <c r="J4" s="91"/>
    </row>
    <row r="5" spans="1:13" ht="24" customHeight="1" x14ac:dyDescent="0.2">
      <c r="A5" s="89"/>
      <c r="B5" s="92" t="s">
        <v>1</v>
      </c>
      <c r="C5" s="93" t="s">
        <v>2</v>
      </c>
      <c r="D5" s="94"/>
      <c r="E5" s="94"/>
      <c r="F5" s="94"/>
      <c r="G5" s="94"/>
      <c r="H5" s="94"/>
      <c r="I5" s="94"/>
      <c r="J5" s="95"/>
    </row>
    <row r="6" spans="1:13" ht="24" customHeight="1" x14ac:dyDescent="0.2">
      <c r="A6" s="89"/>
      <c r="B6" s="92"/>
      <c r="C6" s="93" t="s">
        <v>3</v>
      </c>
      <c r="D6" s="94"/>
      <c r="E6" s="94"/>
      <c r="F6" s="94"/>
      <c r="G6" s="93" t="s">
        <v>4</v>
      </c>
      <c r="H6" s="94"/>
      <c r="I6" s="94"/>
      <c r="J6" s="95"/>
    </row>
    <row r="7" spans="1:13" ht="24" customHeight="1" x14ac:dyDescent="0.2">
      <c r="A7" s="89"/>
      <c r="B7" s="92"/>
      <c r="C7" s="92" t="s">
        <v>5</v>
      </c>
      <c r="D7" s="93" t="s">
        <v>6</v>
      </c>
      <c r="E7" s="93"/>
      <c r="F7" s="93"/>
      <c r="G7" s="92" t="s">
        <v>5</v>
      </c>
      <c r="H7" s="93" t="s">
        <v>6</v>
      </c>
      <c r="I7" s="93"/>
      <c r="J7" s="96"/>
    </row>
    <row r="8" spans="1:13" ht="54.95" customHeight="1" x14ac:dyDescent="0.2">
      <c r="A8" s="89"/>
      <c r="B8" s="92"/>
      <c r="C8" s="94"/>
      <c r="D8" s="84" t="s">
        <v>7</v>
      </c>
      <c r="E8" s="85" t="s">
        <v>8</v>
      </c>
      <c r="F8" s="85" t="s">
        <v>9</v>
      </c>
      <c r="G8" s="94"/>
      <c r="H8" s="84" t="s">
        <v>13</v>
      </c>
      <c r="I8" s="84" t="s">
        <v>11</v>
      </c>
      <c r="J8" s="34" t="s">
        <v>12</v>
      </c>
    </row>
    <row r="9" spans="1:13" s="6" customFormat="1" ht="15" customHeight="1" x14ac:dyDescent="0.2">
      <c r="A9" s="5"/>
      <c r="B9" s="16"/>
      <c r="C9" s="17"/>
      <c r="D9" s="17"/>
      <c r="E9" s="17"/>
      <c r="F9" s="17"/>
      <c r="G9" s="18"/>
      <c r="H9" s="17"/>
      <c r="I9" s="19"/>
      <c r="J9" s="20"/>
    </row>
    <row r="10" spans="1:13" s="6" customFormat="1" ht="15.95" customHeight="1" x14ac:dyDescent="0.2">
      <c r="A10" s="38" t="s">
        <v>15</v>
      </c>
      <c r="B10" s="39">
        <f>SUM(B18+B25+B34+B42+B66+B71+B81+B91+B100+B108+B134+B136+B141)</f>
        <v>76166</v>
      </c>
      <c r="C10" s="39">
        <f t="shared" ref="C10:J10" si="0">SUM(C18+C25+C34+C42+C66+C71+C81+C91+C100+C108+C134+C136+C141)</f>
        <v>71742</v>
      </c>
      <c r="D10" s="39">
        <f t="shared" si="0"/>
        <v>69941</v>
      </c>
      <c r="E10" s="39">
        <f t="shared" si="0"/>
        <v>1703</v>
      </c>
      <c r="F10" s="39">
        <f t="shared" si="0"/>
        <v>98</v>
      </c>
      <c r="G10" s="39">
        <f t="shared" si="0"/>
        <v>4424</v>
      </c>
      <c r="H10" s="39">
        <f>SUM(H18+H25+H34+H66+H91+H100+H108+H136+H141)</f>
        <v>117</v>
      </c>
      <c r="I10" s="39">
        <f t="shared" si="0"/>
        <v>694</v>
      </c>
      <c r="J10" s="40">
        <f t="shared" si="0"/>
        <v>3613</v>
      </c>
      <c r="K10" s="86"/>
      <c r="L10" s="86"/>
      <c r="M10" s="86"/>
    </row>
    <row r="11" spans="1:13" s="6" customFormat="1" ht="15.95" customHeight="1" x14ac:dyDescent="0.2">
      <c r="A11" s="38"/>
      <c r="B11" s="39"/>
      <c r="C11" s="41"/>
      <c r="D11" s="42"/>
      <c r="E11" s="43"/>
      <c r="F11" s="42"/>
      <c r="G11" s="42"/>
      <c r="H11" s="42"/>
      <c r="I11" s="44"/>
      <c r="J11" s="45"/>
    </row>
    <row r="12" spans="1:13" s="6" customFormat="1" ht="15.95" customHeight="1" x14ac:dyDescent="0.2">
      <c r="A12" s="46" t="s">
        <v>95</v>
      </c>
      <c r="B12" s="41">
        <f>SUM(C12+G12)</f>
        <v>47837</v>
      </c>
      <c r="C12" s="41">
        <f>SUM(D12:F12)</f>
        <v>47747</v>
      </c>
      <c r="D12" s="47">
        <v>47075</v>
      </c>
      <c r="E12" s="48">
        <v>666</v>
      </c>
      <c r="F12" s="47">
        <v>6</v>
      </c>
      <c r="G12" s="49">
        <f>SUM(H12:J12)</f>
        <v>90</v>
      </c>
      <c r="H12" s="47">
        <v>1</v>
      </c>
      <c r="I12" s="48">
        <v>1</v>
      </c>
      <c r="J12" s="47">
        <v>88</v>
      </c>
    </row>
    <row r="13" spans="1:13" s="6" customFormat="1" ht="15.95" customHeight="1" x14ac:dyDescent="0.2">
      <c r="A13" s="46" t="s">
        <v>96</v>
      </c>
      <c r="B13" s="41">
        <f t="shared" ref="B13:B56" si="1">SUM(C13+G13)</f>
        <v>28329</v>
      </c>
      <c r="C13" s="41">
        <f t="shared" ref="C13:C56" si="2">SUM(D13:F13)</f>
        <v>23995</v>
      </c>
      <c r="D13" s="47">
        <v>22866</v>
      </c>
      <c r="E13" s="48">
        <v>1037</v>
      </c>
      <c r="F13" s="47">
        <v>92</v>
      </c>
      <c r="G13" s="49">
        <f t="shared" ref="G13:G56" si="3">SUM(H13:J13)</f>
        <v>4334</v>
      </c>
      <c r="H13" s="47">
        <v>116</v>
      </c>
      <c r="I13" s="48">
        <v>693</v>
      </c>
      <c r="J13" s="47">
        <v>3525</v>
      </c>
    </row>
    <row r="14" spans="1:13" s="6" customFormat="1" ht="15.95" customHeight="1" x14ac:dyDescent="0.2">
      <c r="A14" s="38"/>
      <c r="B14" s="41"/>
      <c r="C14" s="41"/>
      <c r="D14" s="50"/>
      <c r="E14" s="43"/>
      <c r="F14" s="51"/>
      <c r="G14" s="49"/>
      <c r="H14" s="42"/>
      <c r="I14" s="42"/>
      <c r="J14" s="45"/>
    </row>
    <row r="15" spans="1:13" s="6" customFormat="1" ht="15.95" customHeight="1" x14ac:dyDescent="0.2">
      <c r="A15" s="52" t="s">
        <v>16</v>
      </c>
      <c r="B15" s="83">
        <f>SUM(C15,G15)</f>
        <v>7551</v>
      </c>
      <c r="C15" s="41">
        <f t="shared" si="2"/>
        <v>7550</v>
      </c>
      <c r="D15" s="47">
        <v>7521</v>
      </c>
      <c r="E15" s="79">
        <v>29</v>
      </c>
      <c r="F15" s="80" t="s">
        <v>109</v>
      </c>
      <c r="G15" s="63">
        <f>SUM(H15:J15)</f>
        <v>1</v>
      </c>
      <c r="H15" s="81" t="s">
        <v>109</v>
      </c>
      <c r="I15" s="81" t="s">
        <v>109</v>
      </c>
      <c r="J15" s="82">
        <v>1</v>
      </c>
    </row>
    <row r="16" spans="1:13" s="6" customFormat="1" ht="15.95" customHeight="1" x14ac:dyDescent="0.2">
      <c r="A16" s="52" t="s">
        <v>17</v>
      </c>
      <c r="B16" s="83">
        <f>SUM(C16,G16)</f>
        <v>872</v>
      </c>
      <c r="C16" s="41">
        <f t="shared" si="2"/>
        <v>872</v>
      </c>
      <c r="D16" s="47">
        <v>872</v>
      </c>
      <c r="E16" s="81" t="s">
        <v>109</v>
      </c>
      <c r="F16" s="80" t="s">
        <v>109</v>
      </c>
      <c r="G16" s="63" t="s">
        <v>109</v>
      </c>
      <c r="H16" s="81" t="s">
        <v>109</v>
      </c>
      <c r="I16" s="81" t="s">
        <v>109</v>
      </c>
      <c r="J16" s="82" t="s">
        <v>109</v>
      </c>
    </row>
    <row r="17" spans="1:10" s="6" customFormat="1" ht="15.95" customHeight="1" x14ac:dyDescent="0.2">
      <c r="A17" s="52"/>
      <c r="B17" s="41"/>
      <c r="C17" s="41"/>
      <c r="D17" s="49"/>
      <c r="E17" s="49"/>
      <c r="F17" s="49"/>
      <c r="G17" s="49"/>
      <c r="H17" s="49"/>
      <c r="I17" s="49"/>
      <c r="J17" s="54"/>
    </row>
    <row r="18" spans="1:10" s="6" customFormat="1" ht="15.95" customHeight="1" x14ac:dyDescent="0.2">
      <c r="A18" s="55" t="s">
        <v>97</v>
      </c>
      <c r="B18" s="39">
        <f>SUM(B20:B23)</f>
        <v>4447</v>
      </c>
      <c r="C18" s="39">
        <f t="shared" ref="C18:J18" si="4">SUM(C20:C23)</f>
        <v>4022</v>
      </c>
      <c r="D18" s="39">
        <f t="shared" si="4"/>
        <v>3843</v>
      </c>
      <c r="E18" s="39">
        <f t="shared" si="4"/>
        <v>176</v>
      </c>
      <c r="F18" s="39">
        <f t="shared" si="4"/>
        <v>3</v>
      </c>
      <c r="G18" s="39">
        <f t="shared" si="4"/>
        <v>425</v>
      </c>
      <c r="H18" s="39">
        <f t="shared" si="4"/>
        <v>38</v>
      </c>
      <c r="I18" s="39">
        <f t="shared" si="4"/>
        <v>114</v>
      </c>
      <c r="J18" s="40">
        <f t="shared" si="4"/>
        <v>273</v>
      </c>
    </row>
    <row r="19" spans="1:10" s="6" customFormat="1" ht="15.95" customHeight="1" x14ac:dyDescent="0.2">
      <c r="A19" s="52"/>
      <c r="B19" s="41"/>
      <c r="C19" s="41"/>
      <c r="D19" s="37"/>
      <c r="E19" s="37"/>
      <c r="F19" s="37"/>
      <c r="G19" s="49"/>
      <c r="H19" s="37"/>
      <c r="I19" s="37"/>
      <c r="J19" s="53"/>
    </row>
    <row r="20" spans="1:10" s="6" customFormat="1" ht="15.95" customHeight="1" x14ac:dyDescent="0.2">
      <c r="A20" s="52" t="s">
        <v>18</v>
      </c>
      <c r="B20" s="41">
        <f t="shared" si="1"/>
        <v>500</v>
      </c>
      <c r="C20" s="41">
        <f t="shared" si="2"/>
        <v>405</v>
      </c>
      <c r="D20" s="56">
        <v>387</v>
      </c>
      <c r="E20" s="56">
        <v>18</v>
      </c>
      <c r="F20" s="29" t="s">
        <v>109</v>
      </c>
      <c r="G20" s="49">
        <f t="shared" si="3"/>
        <v>95</v>
      </c>
      <c r="H20" s="29">
        <v>7</v>
      </c>
      <c r="I20" s="29">
        <v>24</v>
      </c>
      <c r="J20" s="31">
        <v>64</v>
      </c>
    </row>
    <row r="21" spans="1:10" s="6" customFormat="1" ht="15.95" customHeight="1" x14ac:dyDescent="0.2">
      <c r="A21" s="52" t="s">
        <v>19</v>
      </c>
      <c r="B21" s="41">
        <f t="shared" si="1"/>
        <v>2745</v>
      </c>
      <c r="C21" s="41">
        <f t="shared" si="2"/>
        <v>2622</v>
      </c>
      <c r="D21" s="56">
        <v>2502</v>
      </c>
      <c r="E21" s="56">
        <v>117</v>
      </c>
      <c r="F21" s="29">
        <v>3</v>
      </c>
      <c r="G21" s="49">
        <f t="shared" si="3"/>
        <v>123</v>
      </c>
      <c r="H21" s="29">
        <v>12</v>
      </c>
      <c r="I21" s="29">
        <v>36</v>
      </c>
      <c r="J21" s="31">
        <v>75</v>
      </c>
    </row>
    <row r="22" spans="1:10" s="6" customFormat="1" ht="15.95" customHeight="1" x14ac:dyDescent="0.2">
      <c r="A22" s="52" t="s">
        <v>20</v>
      </c>
      <c r="B22" s="41">
        <f t="shared" si="1"/>
        <v>464</v>
      </c>
      <c r="C22" s="41">
        <f t="shared" si="2"/>
        <v>399</v>
      </c>
      <c r="D22" s="56">
        <v>391</v>
      </c>
      <c r="E22" s="56">
        <v>8</v>
      </c>
      <c r="F22" s="29" t="s">
        <v>109</v>
      </c>
      <c r="G22" s="49">
        <f t="shared" si="3"/>
        <v>65</v>
      </c>
      <c r="H22" s="29">
        <v>1</v>
      </c>
      <c r="I22" s="29">
        <v>9</v>
      </c>
      <c r="J22" s="31">
        <v>55</v>
      </c>
    </row>
    <row r="23" spans="1:10" s="6" customFormat="1" ht="15.95" customHeight="1" x14ac:dyDescent="0.2">
      <c r="A23" s="52" t="s">
        <v>116</v>
      </c>
      <c r="B23" s="41">
        <f t="shared" si="1"/>
        <v>738</v>
      </c>
      <c r="C23" s="41">
        <f t="shared" si="2"/>
        <v>596</v>
      </c>
      <c r="D23" s="56">
        <v>563</v>
      </c>
      <c r="E23" s="56">
        <v>33</v>
      </c>
      <c r="F23" s="29" t="s">
        <v>109</v>
      </c>
      <c r="G23" s="49">
        <f t="shared" si="3"/>
        <v>142</v>
      </c>
      <c r="H23" s="29">
        <v>18</v>
      </c>
      <c r="I23" s="29">
        <v>45</v>
      </c>
      <c r="J23" s="31">
        <v>79</v>
      </c>
    </row>
    <row r="24" spans="1:10" s="6" customFormat="1" ht="15.95" customHeight="1" x14ac:dyDescent="0.2">
      <c r="A24" s="52"/>
      <c r="B24" s="41"/>
      <c r="C24" s="41"/>
      <c r="D24" s="57"/>
      <c r="E24" s="57"/>
      <c r="F24" s="57"/>
      <c r="G24" s="49"/>
      <c r="H24" s="57"/>
      <c r="I24" s="57"/>
      <c r="J24" s="58"/>
    </row>
    <row r="25" spans="1:10" s="6" customFormat="1" ht="15.95" customHeight="1" x14ac:dyDescent="0.2">
      <c r="A25" s="55" t="s">
        <v>98</v>
      </c>
      <c r="B25" s="39">
        <f>SUM(B27:B32)</f>
        <v>4323</v>
      </c>
      <c r="C25" s="39">
        <f t="shared" ref="C25:J25" si="5">SUM(C27:C32)</f>
        <v>4087</v>
      </c>
      <c r="D25" s="39">
        <f t="shared" si="5"/>
        <v>3776</v>
      </c>
      <c r="E25" s="39">
        <f t="shared" si="5"/>
        <v>305</v>
      </c>
      <c r="F25" s="39">
        <f t="shared" si="5"/>
        <v>6</v>
      </c>
      <c r="G25" s="39">
        <f t="shared" si="5"/>
        <v>236</v>
      </c>
      <c r="H25" s="39">
        <f t="shared" si="5"/>
        <v>12</v>
      </c>
      <c r="I25" s="39">
        <f t="shared" si="5"/>
        <v>13</v>
      </c>
      <c r="J25" s="40">
        <f t="shared" si="5"/>
        <v>211</v>
      </c>
    </row>
    <row r="26" spans="1:10" s="6" customFormat="1" ht="15.95" customHeight="1" x14ac:dyDescent="0.2">
      <c r="A26" s="52"/>
      <c r="B26" s="41"/>
      <c r="C26" s="41"/>
      <c r="D26" s="57"/>
      <c r="E26" s="37"/>
      <c r="F26" s="37"/>
      <c r="G26" s="49"/>
      <c r="H26" s="37"/>
      <c r="I26" s="37"/>
      <c r="J26" s="53"/>
    </row>
    <row r="27" spans="1:10" s="6" customFormat="1" ht="15.95" customHeight="1" x14ac:dyDescent="0.2">
      <c r="A27" s="52" t="s">
        <v>21</v>
      </c>
      <c r="B27" s="41">
        <f t="shared" si="1"/>
        <v>787</v>
      </c>
      <c r="C27" s="41">
        <f t="shared" si="2"/>
        <v>787</v>
      </c>
      <c r="D27" s="56">
        <v>786</v>
      </c>
      <c r="E27" s="56">
        <v>1</v>
      </c>
      <c r="F27" s="29" t="s">
        <v>109</v>
      </c>
      <c r="G27" s="59">
        <f t="shared" si="3"/>
        <v>0</v>
      </c>
      <c r="H27" s="29" t="s">
        <v>109</v>
      </c>
      <c r="I27" s="29" t="s">
        <v>109</v>
      </c>
      <c r="J27" s="31" t="s">
        <v>109</v>
      </c>
    </row>
    <row r="28" spans="1:10" s="6" customFormat="1" ht="15.95" customHeight="1" x14ac:dyDescent="0.2">
      <c r="A28" s="52" t="s">
        <v>22</v>
      </c>
      <c r="B28" s="41">
        <f t="shared" si="1"/>
        <v>920</v>
      </c>
      <c r="C28" s="41">
        <f t="shared" si="2"/>
        <v>911</v>
      </c>
      <c r="D28" s="56">
        <v>825</v>
      </c>
      <c r="E28" s="56">
        <v>86</v>
      </c>
      <c r="F28" s="29" t="s">
        <v>109</v>
      </c>
      <c r="G28" s="49">
        <f t="shared" si="3"/>
        <v>9</v>
      </c>
      <c r="H28" s="29">
        <v>1</v>
      </c>
      <c r="I28" s="29" t="s">
        <v>109</v>
      </c>
      <c r="J28" s="31">
        <v>8</v>
      </c>
    </row>
    <row r="29" spans="1:10" s="6" customFormat="1" ht="15.95" customHeight="1" x14ac:dyDescent="0.2">
      <c r="A29" s="52" t="s">
        <v>23</v>
      </c>
      <c r="B29" s="41">
        <f t="shared" si="1"/>
        <v>499</v>
      </c>
      <c r="C29" s="41">
        <f t="shared" si="2"/>
        <v>468</v>
      </c>
      <c r="D29" s="56">
        <v>423</v>
      </c>
      <c r="E29" s="56">
        <v>45</v>
      </c>
      <c r="F29" s="29" t="s">
        <v>109</v>
      </c>
      <c r="G29" s="49">
        <f t="shared" si="3"/>
        <v>31</v>
      </c>
      <c r="H29" s="29" t="s">
        <v>109</v>
      </c>
      <c r="I29" s="29">
        <v>2</v>
      </c>
      <c r="J29" s="31">
        <v>29</v>
      </c>
    </row>
    <row r="30" spans="1:10" s="6" customFormat="1" ht="15.95" customHeight="1" x14ac:dyDescent="0.2">
      <c r="A30" s="52" t="s">
        <v>24</v>
      </c>
      <c r="B30" s="41">
        <f t="shared" si="1"/>
        <v>311</v>
      </c>
      <c r="C30" s="41">
        <f t="shared" si="2"/>
        <v>309</v>
      </c>
      <c r="D30" s="56">
        <v>303</v>
      </c>
      <c r="E30" s="56">
        <v>6</v>
      </c>
      <c r="F30" s="29" t="s">
        <v>109</v>
      </c>
      <c r="G30" s="49">
        <f t="shared" si="3"/>
        <v>2</v>
      </c>
      <c r="H30" s="29" t="s">
        <v>109</v>
      </c>
      <c r="I30" s="29">
        <v>1</v>
      </c>
      <c r="J30" s="31">
        <v>1</v>
      </c>
    </row>
    <row r="31" spans="1:10" s="6" customFormat="1" ht="15.95" customHeight="1" x14ac:dyDescent="0.2">
      <c r="A31" s="52" t="s">
        <v>25</v>
      </c>
      <c r="B31" s="41">
        <f t="shared" si="1"/>
        <v>82</v>
      </c>
      <c r="C31" s="41">
        <f t="shared" si="2"/>
        <v>80</v>
      </c>
      <c r="D31" s="56">
        <v>74</v>
      </c>
      <c r="E31" s="56">
        <v>6</v>
      </c>
      <c r="F31" s="29" t="s">
        <v>109</v>
      </c>
      <c r="G31" s="49">
        <f t="shared" si="3"/>
        <v>2</v>
      </c>
      <c r="H31" s="29" t="s">
        <v>109</v>
      </c>
      <c r="I31" s="29" t="s">
        <v>109</v>
      </c>
      <c r="J31" s="31">
        <v>2</v>
      </c>
    </row>
    <row r="32" spans="1:10" s="6" customFormat="1" ht="15.95" customHeight="1" x14ac:dyDescent="0.2">
      <c r="A32" s="52" t="s">
        <v>26</v>
      </c>
      <c r="B32" s="41">
        <f t="shared" si="1"/>
        <v>1724</v>
      </c>
      <c r="C32" s="41">
        <f t="shared" si="2"/>
        <v>1532</v>
      </c>
      <c r="D32" s="56">
        <v>1365</v>
      </c>
      <c r="E32" s="56">
        <v>161</v>
      </c>
      <c r="F32" s="29">
        <v>6</v>
      </c>
      <c r="G32" s="49">
        <f t="shared" si="3"/>
        <v>192</v>
      </c>
      <c r="H32" s="29">
        <v>11</v>
      </c>
      <c r="I32" s="29">
        <v>10</v>
      </c>
      <c r="J32" s="31">
        <v>171</v>
      </c>
    </row>
    <row r="33" spans="1:10" s="6" customFormat="1" ht="15.95" customHeight="1" x14ac:dyDescent="0.2">
      <c r="A33" s="52"/>
      <c r="B33" s="41"/>
      <c r="C33" s="41"/>
      <c r="D33" s="57"/>
      <c r="E33" s="37"/>
      <c r="F33" s="37"/>
      <c r="G33" s="49"/>
      <c r="H33" s="37"/>
      <c r="I33" s="37"/>
      <c r="J33" s="53"/>
    </row>
    <row r="34" spans="1:10" s="6" customFormat="1" ht="15.95" customHeight="1" x14ac:dyDescent="0.2">
      <c r="A34" s="55" t="s">
        <v>99</v>
      </c>
      <c r="B34" s="39">
        <f>SUM(B36:B40)</f>
        <v>5433</v>
      </c>
      <c r="C34" s="39">
        <f t="shared" ref="C34:J34" si="6">SUM(C36:C40)</f>
        <v>5297</v>
      </c>
      <c r="D34" s="39">
        <f t="shared" si="6"/>
        <v>5276</v>
      </c>
      <c r="E34" s="39">
        <f t="shared" si="6"/>
        <v>20</v>
      </c>
      <c r="F34" s="39">
        <f t="shared" si="6"/>
        <v>1</v>
      </c>
      <c r="G34" s="39">
        <f t="shared" si="6"/>
        <v>136</v>
      </c>
      <c r="H34" s="39">
        <f t="shared" si="6"/>
        <v>7</v>
      </c>
      <c r="I34" s="39">
        <f t="shared" si="6"/>
        <v>4</v>
      </c>
      <c r="J34" s="40">
        <f t="shared" si="6"/>
        <v>125</v>
      </c>
    </row>
    <row r="35" spans="1:10" s="6" customFormat="1" ht="15.95" customHeight="1" x14ac:dyDescent="0.2">
      <c r="A35" s="52"/>
      <c r="B35" s="41"/>
      <c r="C35" s="41"/>
      <c r="D35" s="57"/>
      <c r="E35" s="37"/>
      <c r="F35" s="53"/>
      <c r="G35" s="49"/>
      <c r="H35" s="37"/>
      <c r="I35" s="37"/>
      <c r="J35" s="53"/>
    </row>
    <row r="36" spans="1:10" s="6" customFormat="1" ht="15.95" customHeight="1" x14ac:dyDescent="0.2">
      <c r="A36" s="52" t="s">
        <v>27</v>
      </c>
      <c r="B36" s="41">
        <f t="shared" si="1"/>
        <v>4726</v>
      </c>
      <c r="C36" s="41">
        <f t="shared" si="2"/>
        <v>4716</v>
      </c>
      <c r="D36" s="56">
        <v>4706</v>
      </c>
      <c r="E36" s="56">
        <v>9</v>
      </c>
      <c r="F36" s="29">
        <v>1</v>
      </c>
      <c r="G36" s="49">
        <f t="shared" si="3"/>
        <v>10</v>
      </c>
      <c r="H36" s="29" t="s">
        <v>109</v>
      </c>
      <c r="I36" s="29" t="s">
        <v>109</v>
      </c>
      <c r="J36" s="31">
        <v>10</v>
      </c>
    </row>
    <row r="37" spans="1:10" s="6" customFormat="1" ht="15.95" customHeight="1" x14ac:dyDescent="0.2">
      <c r="A37" s="52" t="s">
        <v>28</v>
      </c>
      <c r="B37" s="41">
        <f t="shared" si="1"/>
        <v>167</v>
      </c>
      <c r="C37" s="41">
        <f t="shared" si="2"/>
        <v>152</v>
      </c>
      <c r="D37" s="56">
        <v>150</v>
      </c>
      <c r="E37" s="56">
        <v>2</v>
      </c>
      <c r="F37" s="29" t="s">
        <v>109</v>
      </c>
      <c r="G37" s="49">
        <f t="shared" si="3"/>
        <v>15</v>
      </c>
      <c r="H37" s="29">
        <v>2</v>
      </c>
      <c r="I37" s="29">
        <v>2</v>
      </c>
      <c r="J37" s="31">
        <v>11</v>
      </c>
    </row>
    <row r="38" spans="1:10" s="6" customFormat="1" ht="15.95" customHeight="1" x14ac:dyDescent="0.2">
      <c r="A38" s="52" t="s">
        <v>29</v>
      </c>
      <c r="B38" s="41">
        <f t="shared" si="1"/>
        <v>293</v>
      </c>
      <c r="C38" s="41">
        <f t="shared" si="2"/>
        <v>188</v>
      </c>
      <c r="D38" s="56">
        <v>179</v>
      </c>
      <c r="E38" s="56">
        <v>9</v>
      </c>
      <c r="F38" s="29" t="s">
        <v>109</v>
      </c>
      <c r="G38" s="49">
        <f t="shared" si="3"/>
        <v>105</v>
      </c>
      <c r="H38" s="29">
        <v>5</v>
      </c>
      <c r="I38" s="29">
        <v>2</v>
      </c>
      <c r="J38" s="31">
        <v>98</v>
      </c>
    </row>
    <row r="39" spans="1:10" s="6" customFormat="1" ht="15.95" customHeight="1" x14ac:dyDescent="0.2">
      <c r="A39" s="52" t="s">
        <v>30</v>
      </c>
      <c r="B39" s="41">
        <f t="shared" si="1"/>
        <v>195</v>
      </c>
      <c r="C39" s="41">
        <f t="shared" si="2"/>
        <v>190</v>
      </c>
      <c r="D39" s="56">
        <v>190</v>
      </c>
      <c r="E39" s="29" t="s">
        <v>109</v>
      </c>
      <c r="F39" s="29" t="s">
        <v>109</v>
      </c>
      <c r="G39" s="49">
        <f t="shared" si="3"/>
        <v>5</v>
      </c>
      <c r="H39" s="29" t="s">
        <v>109</v>
      </c>
      <c r="I39" s="29" t="s">
        <v>109</v>
      </c>
      <c r="J39" s="31">
        <v>5</v>
      </c>
    </row>
    <row r="40" spans="1:10" s="6" customFormat="1" ht="15.95" customHeight="1" x14ac:dyDescent="0.2">
      <c r="A40" s="52" t="s">
        <v>31</v>
      </c>
      <c r="B40" s="41">
        <f t="shared" si="1"/>
        <v>52</v>
      </c>
      <c r="C40" s="41">
        <f t="shared" si="2"/>
        <v>51</v>
      </c>
      <c r="D40" s="56">
        <v>51</v>
      </c>
      <c r="E40" s="29" t="s">
        <v>109</v>
      </c>
      <c r="F40" s="29" t="s">
        <v>109</v>
      </c>
      <c r="G40" s="49">
        <f t="shared" si="3"/>
        <v>1</v>
      </c>
      <c r="H40" s="29" t="s">
        <v>109</v>
      </c>
      <c r="I40" s="29" t="s">
        <v>109</v>
      </c>
      <c r="J40" s="31">
        <v>1</v>
      </c>
    </row>
    <row r="41" spans="1:10" s="6" customFormat="1" ht="15.95" customHeight="1" x14ac:dyDescent="0.2">
      <c r="A41" s="52"/>
      <c r="B41" s="41"/>
      <c r="C41" s="41"/>
      <c r="D41" s="57"/>
      <c r="E41" s="37"/>
      <c r="F41" s="37"/>
      <c r="G41" s="49"/>
      <c r="H41" s="37"/>
      <c r="I41" s="37"/>
      <c r="J41" s="53"/>
    </row>
    <row r="42" spans="1:10" s="6" customFormat="1" ht="15.95" customHeight="1" x14ac:dyDescent="0.2">
      <c r="A42" s="55" t="s">
        <v>100</v>
      </c>
      <c r="B42" s="39">
        <f>SUM(B44:B56)</f>
        <v>8668</v>
      </c>
      <c r="C42" s="39">
        <f t="shared" ref="C42:J42" si="7">SUM(C44:C56)</f>
        <v>8579</v>
      </c>
      <c r="D42" s="39">
        <f t="shared" si="7"/>
        <v>8112</v>
      </c>
      <c r="E42" s="39">
        <f t="shared" si="7"/>
        <v>466</v>
      </c>
      <c r="F42" s="39">
        <f t="shared" si="7"/>
        <v>1</v>
      </c>
      <c r="G42" s="39">
        <f t="shared" si="7"/>
        <v>89</v>
      </c>
      <c r="H42" s="60">
        <f t="shared" si="7"/>
        <v>0</v>
      </c>
      <c r="I42" s="39">
        <f t="shared" si="7"/>
        <v>12</v>
      </c>
      <c r="J42" s="40">
        <f t="shared" si="7"/>
        <v>77</v>
      </c>
    </row>
    <row r="43" spans="1:10" s="6" customFormat="1" ht="15.95" customHeight="1" x14ac:dyDescent="0.2">
      <c r="A43" s="52"/>
      <c r="B43" s="41"/>
      <c r="C43" s="41"/>
      <c r="D43" s="57"/>
      <c r="E43" s="37"/>
      <c r="F43" s="37"/>
      <c r="G43" s="49"/>
      <c r="H43" s="37"/>
      <c r="I43" s="37"/>
      <c r="J43" s="53"/>
    </row>
    <row r="44" spans="1:10" s="6" customFormat="1" ht="15.95" customHeight="1" x14ac:dyDescent="0.2">
      <c r="A44" s="52" t="s">
        <v>32</v>
      </c>
      <c r="B44" s="41">
        <f t="shared" si="1"/>
        <v>372</v>
      </c>
      <c r="C44" s="41">
        <f t="shared" si="2"/>
        <v>369</v>
      </c>
      <c r="D44" s="56">
        <v>342</v>
      </c>
      <c r="E44" s="29">
        <v>27</v>
      </c>
      <c r="F44" s="29" t="s">
        <v>109</v>
      </c>
      <c r="G44" s="49">
        <f t="shared" si="3"/>
        <v>3</v>
      </c>
      <c r="H44" s="29" t="s">
        <v>109</v>
      </c>
      <c r="I44" s="29" t="s">
        <v>109</v>
      </c>
      <c r="J44" s="31">
        <v>3</v>
      </c>
    </row>
    <row r="45" spans="1:10" s="6" customFormat="1" ht="15.95" customHeight="1" x14ac:dyDescent="0.2">
      <c r="A45" s="52" t="s">
        <v>33</v>
      </c>
      <c r="B45" s="41">
        <f t="shared" si="1"/>
        <v>1094</v>
      </c>
      <c r="C45" s="41">
        <f t="shared" si="2"/>
        <v>1080</v>
      </c>
      <c r="D45" s="56">
        <v>1050</v>
      </c>
      <c r="E45" s="29">
        <v>30</v>
      </c>
      <c r="F45" s="29" t="s">
        <v>109</v>
      </c>
      <c r="G45" s="49">
        <f t="shared" si="3"/>
        <v>14</v>
      </c>
      <c r="H45" s="29" t="s">
        <v>109</v>
      </c>
      <c r="I45" s="29">
        <v>5</v>
      </c>
      <c r="J45" s="31">
        <v>9</v>
      </c>
    </row>
    <row r="46" spans="1:10" s="6" customFormat="1" ht="15.95" customHeight="1" x14ac:dyDescent="0.2">
      <c r="A46" s="52" t="s">
        <v>34</v>
      </c>
      <c r="B46" s="41">
        <f t="shared" si="1"/>
        <v>371</v>
      </c>
      <c r="C46" s="41">
        <f t="shared" si="2"/>
        <v>370</v>
      </c>
      <c r="D46" s="56">
        <v>347</v>
      </c>
      <c r="E46" s="29">
        <v>23</v>
      </c>
      <c r="F46" s="29" t="s">
        <v>109</v>
      </c>
      <c r="G46" s="49">
        <f t="shared" si="3"/>
        <v>1</v>
      </c>
      <c r="H46" s="29" t="s">
        <v>109</v>
      </c>
      <c r="I46" s="29" t="s">
        <v>109</v>
      </c>
      <c r="J46" s="31">
        <v>1</v>
      </c>
    </row>
    <row r="47" spans="1:10" s="6" customFormat="1" ht="15.95" customHeight="1" x14ac:dyDescent="0.2">
      <c r="A47" s="52" t="s">
        <v>35</v>
      </c>
      <c r="B47" s="41">
        <f t="shared" si="1"/>
        <v>548</v>
      </c>
      <c r="C47" s="41">
        <f t="shared" si="2"/>
        <v>521</v>
      </c>
      <c r="D47" s="56">
        <v>496</v>
      </c>
      <c r="E47" s="29">
        <v>25</v>
      </c>
      <c r="F47" s="29" t="s">
        <v>109</v>
      </c>
      <c r="G47" s="49">
        <f t="shared" si="3"/>
        <v>27</v>
      </c>
      <c r="H47" s="29" t="s">
        <v>109</v>
      </c>
      <c r="I47" s="29">
        <v>1</v>
      </c>
      <c r="J47" s="31">
        <v>26</v>
      </c>
    </row>
    <row r="48" spans="1:10" s="6" customFormat="1" ht="15.95" customHeight="1" x14ac:dyDescent="0.2">
      <c r="A48" s="52" t="s">
        <v>36</v>
      </c>
      <c r="B48" s="41">
        <f t="shared" si="1"/>
        <v>1765</v>
      </c>
      <c r="C48" s="41">
        <f t="shared" si="2"/>
        <v>1757</v>
      </c>
      <c r="D48" s="56">
        <v>1649</v>
      </c>
      <c r="E48" s="29">
        <v>108</v>
      </c>
      <c r="F48" s="29" t="s">
        <v>109</v>
      </c>
      <c r="G48" s="49">
        <f t="shared" si="3"/>
        <v>8</v>
      </c>
      <c r="H48" s="29" t="s">
        <v>109</v>
      </c>
      <c r="I48" s="29">
        <v>1</v>
      </c>
      <c r="J48" s="31">
        <v>7</v>
      </c>
    </row>
    <row r="49" spans="1:10" s="6" customFormat="1" ht="15.95" customHeight="1" x14ac:dyDescent="0.2">
      <c r="A49" s="52" t="s">
        <v>37</v>
      </c>
      <c r="B49" s="41">
        <f t="shared" si="1"/>
        <v>2759</v>
      </c>
      <c r="C49" s="41">
        <f t="shared" si="2"/>
        <v>2755</v>
      </c>
      <c r="D49" s="56">
        <v>2609</v>
      </c>
      <c r="E49" s="29">
        <v>146</v>
      </c>
      <c r="F49" s="29" t="s">
        <v>109</v>
      </c>
      <c r="G49" s="49">
        <f t="shared" si="3"/>
        <v>4</v>
      </c>
      <c r="H49" s="29" t="s">
        <v>109</v>
      </c>
      <c r="I49" s="29" t="s">
        <v>109</v>
      </c>
      <c r="J49" s="31">
        <v>4</v>
      </c>
    </row>
    <row r="50" spans="1:10" s="6" customFormat="1" ht="15.95" customHeight="1" x14ac:dyDescent="0.2">
      <c r="A50" s="52" t="s">
        <v>38</v>
      </c>
      <c r="B50" s="41">
        <f t="shared" si="1"/>
        <v>575</v>
      </c>
      <c r="C50" s="41">
        <f t="shared" si="2"/>
        <v>573</v>
      </c>
      <c r="D50" s="56">
        <v>539</v>
      </c>
      <c r="E50" s="29">
        <v>34</v>
      </c>
      <c r="F50" s="29" t="s">
        <v>109</v>
      </c>
      <c r="G50" s="49">
        <f t="shared" si="3"/>
        <v>2</v>
      </c>
      <c r="H50" s="29" t="s">
        <v>109</v>
      </c>
      <c r="I50" s="29" t="s">
        <v>109</v>
      </c>
      <c r="J50" s="31">
        <v>2</v>
      </c>
    </row>
    <row r="51" spans="1:10" s="6" customFormat="1" ht="15.95" customHeight="1" x14ac:dyDescent="0.2">
      <c r="A51" s="52" t="s">
        <v>39</v>
      </c>
      <c r="B51" s="41">
        <f t="shared" si="1"/>
        <v>142</v>
      </c>
      <c r="C51" s="41">
        <f t="shared" si="2"/>
        <v>138</v>
      </c>
      <c r="D51" s="56">
        <v>127</v>
      </c>
      <c r="E51" s="29">
        <v>11</v>
      </c>
      <c r="F51" s="29" t="s">
        <v>109</v>
      </c>
      <c r="G51" s="49">
        <f t="shared" si="3"/>
        <v>4</v>
      </c>
      <c r="H51" s="29" t="s">
        <v>109</v>
      </c>
      <c r="I51" s="29">
        <v>1</v>
      </c>
      <c r="J51" s="31">
        <v>3</v>
      </c>
    </row>
    <row r="52" spans="1:10" s="6" customFormat="1" ht="15.95" customHeight="1" x14ac:dyDescent="0.2">
      <c r="A52" s="52" t="s">
        <v>40</v>
      </c>
      <c r="B52" s="41">
        <f t="shared" si="1"/>
        <v>75</v>
      </c>
      <c r="C52" s="41">
        <f t="shared" si="2"/>
        <v>73</v>
      </c>
      <c r="D52" s="56">
        <v>67</v>
      </c>
      <c r="E52" s="29">
        <v>6</v>
      </c>
      <c r="F52" s="29" t="s">
        <v>109</v>
      </c>
      <c r="G52" s="49">
        <f t="shared" si="3"/>
        <v>2</v>
      </c>
      <c r="H52" s="29" t="s">
        <v>109</v>
      </c>
      <c r="I52" s="29">
        <v>1</v>
      </c>
      <c r="J52" s="31">
        <v>1</v>
      </c>
    </row>
    <row r="53" spans="1:10" s="6" customFormat="1" ht="15.95" customHeight="1" x14ac:dyDescent="0.2">
      <c r="A53" s="52" t="s">
        <v>41</v>
      </c>
      <c r="B53" s="41">
        <f t="shared" si="1"/>
        <v>455</v>
      </c>
      <c r="C53" s="41">
        <f t="shared" si="2"/>
        <v>451</v>
      </c>
      <c r="D53" s="56">
        <v>416</v>
      </c>
      <c r="E53" s="29">
        <v>35</v>
      </c>
      <c r="F53" s="29" t="s">
        <v>109</v>
      </c>
      <c r="G53" s="49">
        <f t="shared" si="3"/>
        <v>4</v>
      </c>
      <c r="H53" s="29" t="s">
        <v>109</v>
      </c>
      <c r="I53" s="29">
        <v>1</v>
      </c>
      <c r="J53" s="31">
        <v>3</v>
      </c>
    </row>
    <row r="54" spans="1:10" s="6" customFormat="1" ht="15.95" customHeight="1" x14ac:dyDescent="0.2">
      <c r="A54" s="52" t="s">
        <v>42</v>
      </c>
      <c r="B54" s="41">
        <f t="shared" si="1"/>
        <v>142</v>
      </c>
      <c r="C54" s="41">
        <f t="shared" si="2"/>
        <v>139</v>
      </c>
      <c r="D54" s="56">
        <v>134</v>
      </c>
      <c r="E54" s="29">
        <v>5</v>
      </c>
      <c r="F54" s="29" t="s">
        <v>109</v>
      </c>
      <c r="G54" s="49">
        <f t="shared" si="3"/>
        <v>3</v>
      </c>
      <c r="H54" s="29" t="s">
        <v>109</v>
      </c>
      <c r="I54" s="29" t="s">
        <v>109</v>
      </c>
      <c r="J54" s="31">
        <v>3</v>
      </c>
    </row>
    <row r="55" spans="1:10" s="6" customFormat="1" ht="15.95" customHeight="1" x14ac:dyDescent="0.2">
      <c r="A55" s="52" t="s">
        <v>43</v>
      </c>
      <c r="B55" s="41">
        <f t="shared" si="1"/>
        <v>138</v>
      </c>
      <c r="C55" s="41">
        <f t="shared" si="2"/>
        <v>137</v>
      </c>
      <c r="D55" s="56">
        <v>128</v>
      </c>
      <c r="E55" s="29">
        <v>8</v>
      </c>
      <c r="F55" s="29">
        <v>1</v>
      </c>
      <c r="G55" s="49">
        <f t="shared" si="3"/>
        <v>1</v>
      </c>
      <c r="H55" s="29" t="s">
        <v>109</v>
      </c>
      <c r="I55" s="29" t="s">
        <v>109</v>
      </c>
      <c r="J55" s="31">
        <v>1</v>
      </c>
    </row>
    <row r="56" spans="1:10" s="6" customFormat="1" ht="15.95" customHeight="1" x14ac:dyDescent="0.2">
      <c r="A56" s="52" t="s">
        <v>44</v>
      </c>
      <c r="B56" s="41">
        <f t="shared" si="1"/>
        <v>232</v>
      </c>
      <c r="C56" s="41">
        <f t="shared" si="2"/>
        <v>216</v>
      </c>
      <c r="D56" s="56">
        <v>208</v>
      </c>
      <c r="E56" s="29">
        <v>8</v>
      </c>
      <c r="F56" s="29" t="s">
        <v>109</v>
      </c>
      <c r="G56" s="49">
        <f t="shared" si="3"/>
        <v>16</v>
      </c>
      <c r="H56" s="29" t="s">
        <v>109</v>
      </c>
      <c r="I56" s="29">
        <v>2</v>
      </c>
      <c r="J56" s="31">
        <v>14</v>
      </c>
    </row>
    <row r="57" spans="1:10" ht="15" customHeight="1" x14ac:dyDescent="0.2">
      <c r="A57" s="87" t="s">
        <v>118</v>
      </c>
      <c r="B57" s="87"/>
      <c r="C57" s="87"/>
      <c r="D57" s="87"/>
      <c r="E57" s="87"/>
      <c r="F57" s="87"/>
      <c r="G57" s="87"/>
      <c r="H57" s="87"/>
      <c r="I57" s="87"/>
      <c r="J57" s="87"/>
    </row>
    <row r="58" spans="1:10" x14ac:dyDescent="0.2">
      <c r="A58" s="87" t="s">
        <v>115</v>
      </c>
      <c r="B58" s="87"/>
      <c r="C58" s="87"/>
      <c r="D58" s="87"/>
      <c r="E58" s="87"/>
      <c r="F58" s="87"/>
      <c r="G58" s="87"/>
      <c r="H58" s="87"/>
      <c r="I58" s="87"/>
      <c r="J58" s="87"/>
    </row>
    <row r="59" spans="1:10" x14ac:dyDescent="0.2">
      <c r="A59" s="2"/>
      <c r="B59" s="3"/>
      <c r="C59" s="3"/>
      <c r="D59" s="3"/>
      <c r="E59" s="4"/>
      <c r="F59" s="3"/>
      <c r="G59" s="3"/>
      <c r="H59" s="3"/>
      <c r="I59" s="3"/>
      <c r="J59" s="4"/>
    </row>
    <row r="60" spans="1:10" ht="24" customHeight="1" x14ac:dyDescent="0.2">
      <c r="A60" s="88" t="s">
        <v>14</v>
      </c>
      <c r="B60" s="90" t="s">
        <v>0</v>
      </c>
      <c r="C60" s="90"/>
      <c r="D60" s="90"/>
      <c r="E60" s="90"/>
      <c r="F60" s="90"/>
      <c r="G60" s="90"/>
      <c r="H60" s="90"/>
      <c r="I60" s="90"/>
      <c r="J60" s="91"/>
    </row>
    <row r="61" spans="1:10" ht="24" customHeight="1" x14ac:dyDescent="0.2">
      <c r="A61" s="89"/>
      <c r="B61" s="92" t="s">
        <v>1</v>
      </c>
      <c r="C61" s="93" t="s">
        <v>2</v>
      </c>
      <c r="D61" s="94"/>
      <c r="E61" s="94"/>
      <c r="F61" s="94"/>
      <c r="G61" s="94"/>
      <c r="H61" s="94"/>
      <c r="I61" s="94"/>
      <c r="J61" s="95"/>
    </row>
    <row r="62" spans="1:10" ht="24" customHeight="1" x14ac:dyDescent="0.2">
      <c r="A62" s="89"/>
      <c r="B62" s="92"/>
      <c r="C62" s="93" t="s">
        <v>3</v>
      </c>
      <c r="D62" s="94"/>
      <c r="E62" s="94"/>
      <c r="F62" s="94"/>
      <c r="G62" s="93" t="s">
        <v>4</v>
      </c>
      <c r="H62" s="94"/>
      <c r="I62" s="94"/>
      <c r="J62" s="95"/>
    </row>
    <row r="63" spans="1:10" ht="24" customHeight="1" x14ac:dyDescent="0.2">
      <c r="A63" s="89"/>
      <c r="B63" s="92"/>
      <c r="C63" s="92" t="s">
        <v>5</v>
      </c>
      <c r="D63" s="93" t="s">
        <v>6</v>
      </c>
      <c r="E63" s="93"/>
      <c r="F63" s="93"/>
      <c r="G63" s="92" t="s">
        <v>5</v>
      </c>
      <c r="H63" s="93" t="s">
        <v>6</v>
      </c>
      <c r="I63" s="93"/>
      <c r="J63" s="96"/>
    </row>
    <row r="64" spans="1:10" ht="54.95" customHeight="1" x14ac:dyDescent="0.2">
      <c r="A64" s="89"/>
      <c r="B64" s="92"/>
      <c r="C64" s="94"/>
      <c r="D64" s="84" t="s">
        <v>7</v>
      </c>
      <c r="E64" s="85" t="s">
        <v>8</v>
      </c>
      <c r="F64" s="85" t="s">
        <v>9</v>
      </c>
      <c r="G64" s="94"/>
      <c r="H64" s="84" t="s">
        <v>13</v>
      </c>
      <c r="I64" s="84" t="s">
        <v>11</v>
      </c>
      <c r="J64" s="34" t="s">
        <v>12</v>
      </c>
    </row>
    <row r="65" spans="1:11" s="6" customFormat="1" ht="15" customHeight="1" x14ac:dyDescent="0.2">
      <c r="A65" s="30"/>
      <c r="B65" s="21"/>
      <c r="C65" s="22"/>
      <c r="D65" s="32"/>
      <c r="E65" s="32"/>
      <c r="F65" s="32"/>
      <c r="G65" s="23"/>
      <c r="H65" s="32"/>
      <c r="I65" s="32"/>
      <c r="J65" s="33"/>
      <c r="K65" s="1"/>
    </row>
    <row r="66" spans="1:11" s="6" customFormat="1" ht="15" customHeight="1" x14ac:dyDescent="0.2">
      <c r="A66" s="55" t="s">
        <v>101</v>
      </c>
      <c r="B66" s="42">
        <f>SUM(B68:B69)</f>
        <v>1048</v>
      </c>
      <c r="C66" s="42">
        <f t="shared" ref="C66:J66" si="8">SUM(C68:C69)</f>
        <v>935</v>
      </c>
      <c r="D66" s="42">
        <f t="shared" si="8"/>
        <v>909</v>
      </c>
      <c r="E66" s="42">
        <f t="shared" si="8"/>
        <v>19</v>
      </c>
      <c r="F66" s="42">
        <f t="shared" si="8"/>
        <v>7</v>
      </c>
      <c r="G66" s="42">
        <f t="shared" si="8"/>
        <v>113</v>
      </c>
      <c r="H66" s="42">
        <f t="shared" si="8"/>
        <v>7</v>
      </c>
      <c r="I66" s="42">
        <f t="shared" si="8"/>
        <v>4</v>
      </c>
      <c r="J66" s="50">
        <f t="shared" si="8"/>
        <v>102</v>
      </c>
      <c r="K66" s="1"/>
    </row>
    <row r="67" spans="1:11" s="6" customFormat="1" ht="15" customHeight="1" x14ac:dyDescent="0.2">
      <c r="A67" s="52"/>
      <c r="B67" s="49"/>
      <c r="C67" s="49"/>
      <c r="D67" s="57"/>
      <c r="E67" s="57"/>
      <c r="F67" s="37"/>
      <c r="G67" s="49"/>
      <c r="H67" s="37"/>
      <c r="I67" s="37"/>
      <c r="J67" s="53"/>
      <c r="K67" s="1"/>
    </row>
    <row r="68" spans="1:11" s="6" customFormat="1" ht="15" customHeight="1" x14ac:dyDescent="0.2">
      <c r="A68" s="52" t="s">
        <v>45</v>
      </c>
      <c r="B68" s="49">
        <f>SUM(C68+G68)</f>
        <v>636</v>
      </c>
      <c r="C68" s="49">
        <f>SUM(D68:F68)</f>
        <v>570</v>
      </c>
      <c r="D68" s="56">
        <v>562</v>
      </c>
      <c r="E68" s="29">
        <v>6</v>
      </c>
      <c r="F68" s="29">
        <v>2</v>
      </c>
      <c r="G68" s="49">
        <f>SUM(H68:J68)</f>
        <v>66</v>
      </c>
      <c r="H68" s="29">
        <v>3</v>
      </c>
      <c r="I68" s="29">
        <v>2</v>
      </c>
      <c r="J68" s="31">
        <v>61</v>
      </c>
      <c r="K68" s="1"/>
    </row>
    <row r="69" spans="1:11" s="6" customFormat="1" ht="15" customHeight="1" x14ac:dyDescent="0.2">
      <c r="A69" s="52" t="s">
        <v>46</v>
      </c>
      <c r="B69" s="49">
        <f t="shared" ref="B69:B114" si="9">SUM(C69+G69)</f>
        <v>412</v>
      </c>
      <c r="C69" s="49">
        <f t="shared" ref="C69:C114" si="10">SUM(D69:F69)</f>
        <v>365</v>
      </c>
      <c r="D69" s="56">
        <v>347</v>
      </c>
      <c r="E69" s="29">
        <v>13</v>
      </c>
      <c r="F69" s="29">
        <v>5</v>
      </c>
      <c r="G69" s="49">
        <f t="shared" ref="G69:G114" si="11">SUM(H69:J69)</f>
        <v>47</v>
      </c>
      <c r="H69" s="29">
        <v>4</v>
      </c>
      <c r="I69" s="29">
        <v>2</v>
      </c>
      <c r="J69" s="31">
        <v>41</v>
      </c>
      <c r="K69" s="1"/>
    </row>
    <row r="70" spans="1:11" s="6" customFormat="1" ht="15" customHeight="1" x14ac:dyDescent="0.2">
      <c r="A70" s="52"/>
      <c r="B70" s="49"/>
      <c r="C70" s="49"/>
      <c r="D70" s="57"/>
      <c r="E70" s="57"/>
      <c r="F70" s="37"/>
      <c r="G70" s="49"/>
      <c r="H70" s="37"/>
      <c r="I70" s="37"/>
      <c r="J70" s="53"/>
      <c r="K70" s="1"/>
    </row>
    <row r="71" spans="1:11" s="6" customFormat="1" ht="15" customHeight="1" x14ac:dyDescent="0.2">
      <c r="A71" s="55" t="s">
        <v>102</v>
      </c>
      <c r="B71" s="42">
        <f>SUM(B73:B79)</f>
        <v>1733</v>
      </c>
      <c r="C71" s="42">
        <f t="shared" ref="C71:J71" si="12">SUM(C73:C79)</f>
        <v>1730</v>
      </c>
      <c r="D71" s="42">
        <f t="shared" si="12"/>
        <v>1706</v>
      </c>
      <c r="E71" s="42">
        <f t="shared" si="12"/>
        <v>23</v>
      </c>
      <c r="F71" s="42">
        <f t="shared" si="12"/>
        <v>1</v>
      </c>
      <c r="G71" s="42">
        <f t="shared" si="12"/>
        <v>3</v>
      </c>
      <c r="H71" s="61">
        <f t="shared" si="12"/>
        <v>0</v>
      </c>
      <c r="I71" s="61">
        <f t="shared" si="12"/>
        <v>0</v>
      </c>
      <c r="J71" s="50">
        <f t="shared" si="12"/>
        <v>3</v>
      </c>
      <c r="K71" s="1"/>
    </row>
    <row r="72" spans="1:11" s="6" customFormat="1" ht="15" customHeight="1" x14ac:dyDescent="0.2">
      <c r="A72" s="52"/>
      <c r="B72" s="49"/>
      <c r="C72" s="49"/>
      <c r="D72" s="57"/>
      <c r="E72" s="37"/>
      <c r="F72" s="37"/>
      <c r="G72" s="49"/>
      <c r="H72" s="37"/>
      <c r="I72" s="37"/>
      <c r="J72" s="53"/>
      <c r="K72" s="1"/>
    </row>
    <row r="73" spans="1:11" s="6" customFormat="1" ht="15" customHeight="1" x14ac:dyDescent="0.2">
      <c r="A73" s="52" t="s">
        <v>47</v>
      </c>
      <c r="B73" s="49">
        <f t="shared" si="9"/>
        <v>992</v>
      </c>
      <c r="C73" s="49">
        <f t="shared" si="10"/>
        <v>990</v>
      </c>
      <c r="D73" s="56">
        <v>979</v>
      </c>
      <c r="E73" s="29">
        <v>11</v>
      </c>
      <c r="F73" s="29" t="s">
        <v>109</v>
      </c>
      <c r="G73" s="49">
        <f t="shared" si="11"/>
        <v>2</v>
      </c>
      <c r="H73" s="29" t="s">
        <v>109</v>
      </c>
      <c r="I73" s="29" t="s">
        <v>109</v>
      </c>
      <c r="J73" s="31">
        <v>2</v>
      </c>
    </row>
    <row r="74" spans="1:11" s="6" customFormat="1" ht="15" customHeight="1" x14ac:dyDescent="0.2">
      <c r="A74" s="62" t="s">
        <v>48</v>
      </c>
      <c r="B74" s="49">
        <f t="shared" si="9"/>
        <v>68</v>
      </c>
      <c r="C74" s="49">
        <f t="shared" si="10"/>
        <v>68</v>
      </c>
      <c r="D74" s="56">
        <v>68</v>
      </c>
      <c r="E74" s="29" t="s">
        <v>109</v>
      </c>
      <c r="F74" s="29" t="s">
        <v>109</v>
      </c>
      <c r="G74" s="63">
        <f t="shared" si="11"/>
        <v>0</v>
      </c>
      <c r="H74" s="29" t="s">
        <v>109</v>
      </c>
      <c r="I74" s="29" t="s">
        <v>109</v>
      </c>
      <c r="J74" s="31" t="s">
        <v>109</v>
      </c>
      <c r="K74" s="1"/>
    </row>
    <row r="75" spans="1:11" s="6" customFormat="1" ht="15" customHeight="1" x14ac:dyDescent="0.2">
      <c r="A75" s="52" t="s">
        <v>49</v>
      </c>
      <c r="B75" s="49">
        <f t="shared" si="9"/>
        <v>63</v>
      </c>
      <c r="C75" s="49">
        <f t="shared" si="10"/>
        <v>63</v>
      </c>
      <c r="D75" s="56">
        <v>59</v>
      </c>
      <c r="E75" s="29">
        <v>3</v>
      </c>
      <c r="F75" s="29">
        <v>1</v>
      </c>
      <c r="G75" s="63">
        <f t="shared" si="11"/>
        <v>0</v>
      </c>
      <c r="H75" s="29" t="s">
        <v>109</v>
      </c>
      <c r="I75" s="29" t="s">
        <v>109</v>
      </c>
      <c r="J75" s="31" t="s">
        <v>109</v>
      </c>
      <c r="K75" s="1"/>
    </row>
    <row r="76" spans="1:11" s="6" customFormat="1" ht="15" customHeight="1" x14ac:dyDescent="0.2">
      <c r="A76" s="52" t="s">
        <v>50</v>
      </c>
      <c r="B76" s="49">
        <f t="shared" si="9"/>
        <v>188</v>
      </c>
      <c r="C76" s="49">
        <f t="shared" si="10"/>
        <v>188</v>
      </c>
      <c r="D76" s="56">
        <v>185</v>
      </c>
      <c r="E76" s="29">
        <v>3</v>
      </c>
      <c r="F76" s="29" t="s">
        <v>109</v>
      </c>
      <c r="G76" s="63">
        <f t="shared" si="11"/>
        <v>0</v>
      </c>
      <c r="H76" s="29" t="s">
        <v>109</v>
      </c>
      <c r="I76" s="29" t="s">
        <v>109</v>
      </c>
      <c r="J76" s="31" t="s">
        <v>109</v>
      </c>
      <c r="K76" s="1"/>
    </row>
    <row r="77" spans="1:11" s="6" customFormat="1" ht="15" customHeight="1" x14ac:dyDescent="0.2">
      <c r="A77" s="52" t="s">
        <v>51</v>
      </c>
      <c r="B77" s="49">
        <f t="shared" si="9"/>
        <v>104</v>
      </c>
      <c r="C77" s="49">
        <f t="shared" si="10"/>
        <v>104</v>
      </c>
      <c r="D77" s="56">
        <v>102</v>
      </c>
      <c r="E77" s="29">
        <v>2</v>
      </c>
      <c r="F77" s="29" t="s">
        <v>109</v>
      </c>
      <c r="G77" s="63">
        <f t="shared" si="11"/>
        <v>0</v>
      </c>
      <c r="H77" s="29" t="s">
        <v>109</v>
      </c>
      <c r="I77" s="29" t="s">
        <v>109</v>
      </c>
      <c r="J77" s="31" t="s">
        <v>109</v>
      </c>
      <c r="K77" s="1"/>
    </row>
    <row r="78" spans="1:11" s="6" customFormat="1" ht="15" customHeight="1" x14ac:dyDescent="0.2">
      <c r="A78" s="52" t="s">
        <v>52</v>
      </c>
      <c r="B78" s="49">
        <f t="shared" si="9"/>
        <v>176</v>
      </c>
      <c r="C78" s="49">
        <f t="shared" si="10"/>
        <v>176</v>
      </c>
      <c r="D78" s="56">
        <v>174</v>
      </c>
      <c r="E78" s="29">
        <v>2</v>
      </c>
      <c r="F78" s="29" t="s">
        <v>109</v>
      </c>
      <c r="G78" s="63">
        <f t="shared" si="11"/>
        <v>0</v>
      </c>
      <c r="H78" s="29" t="s">
        <v>109</v>
      </c>
      <c r="I78" s="29" t="s">
        <v>109</v>
      </c>
      <c r="J78" s="31" t="s">
        <v>109</v>
      </c>
      <c r="K78" s="1"/>
    </row>
    <row r="79" spans="1:11" s="6" customFormat="1" ht="15" customHeight="1" x14ac:dyDescent="0.2">
      <c r="A79" s="52" t="s">
        <v>53</v>
      </c>
      <c r="B79" s="49">
        <f t="shared" si="9"/>
        <v>142</v>
      </c>
      <c r="C79" s="49">
        <f t="shared" si="10"/>
        <v>141</v>
      </c>
      <c r="D79" s="56">
        <v>139</v>
      </c>
      <c r="E79" s="29">
        <v>2</v>
      </c>
      <c r="F79" s="29" t="s">
        <v>109</v>
      </c>
      <c r="G79" s="49">
        <f t="shared" si="11"/>
        <v>1</v>
      </c>
      <c r="H79" s="29" t="s">
        <v>109</v>
      </c>
      <c r="I79" s="29" t="s">
        <v>109</v>
      </c>
      <c r="J79" s="31">
        <v>1</v>
      </c>
      <c r="K79" s="1"/>
    </row>
    <row r="80" spans="1:11" s="6" customFormat="1" ht="15" customHeight="1" x14ac:dyDescent="0.2">
      <c r="A80" s="64"/>
      <c r="B80" s="49"/>
      <c r="C80" s="49"/>
      <c r="D80" s="57"/>
      <c r="E80" s="57"/>
      <c r="F80" s="37"/>
      <c r="G80" s="49"/>
      <c r="H80" s="37"/>
      <c r="I80" s="37"/>
      <c r="J80" s="53"/>
      <c r="K80" s="1"/>
    </row>
    <row r="81" spans="1:10" s="6" customFormat="1" ht="15" customHeight="1" x14ac:dyDescent="0.2">
      <c r="A81" s="55" t="s">
        <v>103</v>
      </c>
      <c r="B81" s="42">
        <f>SUM(B83:B89)</f>
        <v>1114</v>
      </c>
      <c r="C81" s="42">
        <f t="shared" ref="C81:J81" si="13">SUM(C83:C89)</f>
        <v>1109</v>
      </c>
      <c r="D81" s="42">
        <f t="shared" si="13"/>
        <v>1106</v>
      </c>
      <c r="E81" s="42">
        <f t="shared" si="13"/>
        <v>1</v>
      </c>
      <c r="F81" s="42">
        <f t="shared" si="13"/>
        <v>2</v>
      </c>
      <c r="G81" s="42">
        <f t="shared" si="13"/>
        <v>5</v>
      </c>
      <c r="H81" s="61">
        <f t="shared" si="13"/>
        <v>0</v>
      </c>
      <c r="I81" s="61">
        <f t="shared" si="13"/>
        <v>0</v>
      </c>
      <c r="J81" s="50">
        <f t="shared" si="13"/>
        <v>5</v>
      </c>
    </row>
    <row r="82" spans="1:10" s="6" customFormat="1" ht="15" customHeight="1" x14ac:dyDescent="0.2">
      <c r="A82" s="52"/>
      <c r="B82" s="49"/>
      <c r="C82" s="49"/>
      <c r="D82" s="57"/>
      <c r="E82" s="37"/>
      <c r="F82" s="37"/>
      <c r="G82" s="49"/>
      <c r="H82" s="37"/>
      <c r="I82" s="37"/>
      <c r="J82" s="53"/>
    </row>
    <row r="83" spans="1:10" s="6" customFormat="1" ht="15" customHeight="1" x14ac:dyDescent="0.2">
      <c r="A83" s="52" t="s">
        <v>54</v>
      </c>
      <c r="B83" s="49">
        <f t="shared" si="9"/>
        <v>144</v>
      </c>
      <c r="C83" s="49">
        <f t="shared" si="10"/>
        <v>144</v>
      </c>
      <c r="D83" s="56">
        <v>144</v>
      </c>
      <c r="E83" s="49" t="s">
        <v>109</v>
      </c>
      <c r="F83" s="49" t="s">
        <v>109</v>
      </c>
      <c r="G83" s="63">
        <f t="shared" si="11"/>
        <v>0</v>
      </c>
      <c r="H83" s="29" t="s">
        <v>109</v>
      </c>
      <c r="I83" s="29" t="s">
        <v>109</v>
      </c>
      <c r="J83" s="31" t="s">
        <v>109</v>
      </c>
    </row>
    <row r="84" spans="1:10" s="6" customFormat="1" ht="15" customHeight="1" x14ac:dyDescent="0.2">
      <c r="A84" s="52" t="s">
        <v>55</v>
      </c>
      <c r="B84" s="49">
        <f t="shared" si="9"/>
        <v>354</v>
      </c>
      <c r="C84" s="49">
        <f t="shared" si="10"/>
        <v>353</v>
      </c>
      <c r="D84" s="56">
        <v>353</v>
      </c>
      <c r="E84" s="29" t="s">
        <v>109</v>
      </c>
      <c r="F84" s="29" t="s">
        <v>109</v>
      </c>
      <c r="G84" s="49">
        <f t="shared" si="11"/>
        <v>1</v>
      </c>
      <c r="H84" s="29" t="s">
        <v>109</v>
      </c>
      <c r="I84" s="29" t="s">
        <v>109</v>
      </c>
      <c r="J84" s="31">
        <v>1</v>
      </c>
    </row>
    <row r="85" spans="1:10" s="6" customFormat="1" ht="15" customHeight="1" x14ac:dyDescent="0.2">
      <c r="A85" s="52" t="s">
        <v>56</v>
      </c>
      <c r="B85" s="49">
        <f t="shared" si="9"/>
        <v>334</v>
      </c>
      <c r="C85" s="49">
        <f t="shared" si="10"/>
        <v>332</v>
      </c>
      <c r="D85" s="56">
        <v>331</v>
      </c>
      <c r="E85" s="29">
        <v>1</v>
      </c>
      <c r="F85" s="29" t="s">
        <v>109</v>
      </c>
      <c r="G85" s="49">
        <f t="shared" si="11"/>
        <v>2</v>
      </c>
      <c r="H85" s="29" t="s">
        <v>109</v>
      </c>
      <c r="I85" s="29" t="s">
        <v>109</v>
      </c>
      <c r="J85" s="31">
        <v>2</v>
      </c>
    </row>
    <row r="86" spans="1:10" s="6" customFormat="1" ht="15" customHeight="1" x14ac:dyDescent="0.2">
      <c r="A86" s="52" t="s">
        <v>57</v>
      </c>
      <c r="B86" s="49">
        <f t="shared" si="9"/>
        <v>116</v>
      </c>
      <c r="C86" s="49">
        <f t="shared" si="10"/>
        <v>114</v>
      </c>
      <c r="D86" s="56">
        <v>114</v>
      </c>
      <c r="E86" s="29" t="s">
        <v>109</v>
      </c>
      <c r="F86" s="29" t="s">
        <v>109</v>
      </c>
      <c r="G86" s="49">
        <f t="shared" si="11"/>
        <v>2</v>
      </c>
      <c r="H86" s="29" t="s">
        <v>109</v>
      </c>
      <c r="I86" s="29" t="s">
        <v>109</v>
      </c>
      <c r="J86" s="31">
        <v>2</v>
      </c>
    </row>
    <row r="87" spans="1:10" s="6" customFormat="1" ht="15" customHeight="1" x14ac:dyDescent="0.2">
      <c r="A87" s="52" t="s">
        <v>58</v>
      </c>
      <c r="B87" s="49">
        <f t="shared" si="9"/>
        <v>54</v>
      </c>
      <c r="C87" s="49">
        <f t="shared" si="10"/>
        <v>54</v>
      </c>
      <c r="D87" s="56">
        <v>54</v>
      </c>
      <c r="E87" s="29" t="s">
        <v>109</v>
      </c>
      <c r="F87" s="29" t="s">
        <v>109</v>
      </c>
      <c r="G87" s="63">
        <f t="shared" si="11"/>
        <v>0</v>
      </c>
      <c r="H87" s="29" t="s">
        <v>109</v>
      </c>
      <c r="I87" s="29" t="s">
        <v>109</v>
      </c>
      <c r="J87" s="31" t="s">
        <v>109</v>
      </c>
    </row>
    <row r="88" spans="1:10" s="6" customFormat="1" ht="15" customHeight="1" x14ac:dyDescent="0.2">
      <c r="A88" s="52" t="s">
        <v>59</v>
      </c>
      <c r="B88" s="49">
        <f t="shared" si="9"/>
        <v>19</v>
      </c>
      <c r="C88" s="49">
        <f t="shared" si="10"/>
        <v>19</v>
      </c>
      <c r="D88" s="56">
        <v>19</v>
      </c>
      <c r="E88" s="29" t="s">
        <v>109</v>
      </c>
      <c r="F88" s="29" t="s">
        <v>109</v>
      </c>
      <c r="G88" s="63">
        <f t="shared" si="11"/>
        <v>0</v>
      </c>
      <c r="H88" s="29" t="s">
        <v>109</v>
      </c>
      <c r="I88" s="29" t="s">
        <v>109</v>
      </c>
      <c r="J88" s="31" t="s">
        <v>109</v>
      </c>
    </row>
    <row r="89" spans="1:10" s="6" customFormat="1" ht="15" customHeight="1" x14ac:dyDescent="0.2">
      <c r="A89" s="62" t="s">
        <v>60</v>
      </c>
      <c r="B89" s="49">
        <f t="shared" si="9"/>
        <v>93</v>
      </c>
      <c r="C89" s="49">
        <f t="shared" si="10"/>
        <v>93</v>
      </c>
      <c r="D89" s="56">
        <v>91</v>
      </c>
      <c r="E89" s="29" t="s">
        <v>109</v>
      </c>
      <c r="F89" s="29">
        <v>2</v>
      </c>
      <c r="G89" s="63">
        <f t="shared" si="11"/>
        <v>0</v>
      </c>
      <c r="H89" s="29" t="s">
        <v>109</v>
      </c>
      <c r="I89" s="29" t="s">
        <v>109</v>
      </c>
      <c r="J89" s="31" t="s">
        <v>109</v>
      </c>
    </row>
    <row r="90" spans="1:10" s="6" customFormat="1" ht="15" customHeight="1" x14ac:dyDescent="0.2">
      <c r="A90" s="52"/>
      <c r="B90" s="49"/>
      <c r="C90" s="49"/>
      <c r="D90" s="57"/>
      <c r="E90" s="57"/>
      <c r="F90" s="37"/>
      <c r="G90" s="49"/>
      <c r="H90" s="37"/>
      <c r="I90" s="37"/>
      <c r="J90" s="53"/>
    </row>
    <row r="91" spans="1:10" s="6" customFormat="1" ht="15" customHeight="1" x14ac:dyDescent="0.2">
      <c r="A91" s="55" t="s">
        <v>104</v>
      </c>
      <c r="B91" s="42">
        <f>SUM(B93:B98)</f>
        <v>26203</v>
      </c>
      <c r="C91" s="42">
        <f t="shared" ref="C91:J91" si="14">SUM(C93:C98)</f>
        <v>26016</v>
      </c>
      <c r="D91" s="42">
        <f t="shared" si="14"/>
        <v>25804</v>
      </c>
      <c r="E91" s="42">
        <f t="shared" si="14"/>
        <v>212</v>
      </c>
      <c r="F91" s="61">
        <f t="shared" si="14"/>
        <v>0</v>
      </c>
      <c r="G91" s="42">
        <f t="shared" si="14"/>
        <v>187</v>
      </c>
      <c r="H91" s="42">
        <f t="shared" si="14"/>
        <v>3</v>
      </c>
      <c r="I91" s="42">
        <f t="shared" si="14"/>
        <v>33</v>
      </c>
      <c r="J91" s="50">
        <f t="shared" si="14"/>
        <v>151</v>
      </c>
    </row>
    <row r="92" spans="1:10" s="6" customFormat="1" ht="15" customHeight="1" x14ac:dyDescent="0.2">
      <c r="A92" s="52"/>
      <c r="B92" s="49"/>
      <c r="C92" s="49"/>
      <c r="D92" s="57"/>
      <c r="E92" s="57"/>
      <c r="F92" s="37"/>
      <c r="G92" s="49"/>
      <c r="H92" s="37"/>
      <c r="I92" s="37"/>
      <c r="J92" s="53"/>
    </row>
    <row r="93" spans="1:10" s="6" customFormat="1" ht="15" customHeight="1" x14ac:dyDescent="0.2">
      <c r="A93" s="52" t="s">
        <v>62</v>
      </c>
      <c r="B93" s="49">
        <f t="shared" si="9"/>
        <v>16</v>
      </c>
      <c r="C93" s="49">
        <f t="shared" si="10"/>
        <v>15</v>
      </c>
      <c r="D93" s="56">
        <v>15</v>
      </c>
      <c r="E93" s="29" t="s">
        <v>109</v>
      </c>
      <c r="F93" s="29" t="s">
        <v>109</v>
      </c>
      <c r="G93" s="49">
        <f t="shared" si="11"/>
        <v>1</v>
      </c>
      <c r="H93" s="29" t="s">
        <v>109</v>
      </c>
      <c r="I93" s="29" t="s">
        <v>109</v>
      </c>
      <c r="J93" s="31">
        <v>1</v>
      </c>
    </row>
    <row r="94" spans="1:10" s="6" customFormat="1" ht="15" customHeight="1" x14ac:dyDescent="0.2">
      <c r="A94" s="52" t="s">
        <v>65</v>
      </c>
      <c r="B94" s="49">
        <f t="shared" si="9"/>
        <v>1290</v>
      </c>
      <c r="C94" s="49">
        <f t="shared" si="10"/>
        <v>1138</v>
      </c>
      <c r="D94" s="56">
        <v>1112</v>
      </c>
      <c r="E94" s="29">
        <v>26</v>
      </c>
      <c r="F94" s="29" t="s">
        <v>109</v>
      </c>
      <c r="G94" s="49">
        <f t="shared" si="11"/>
        <v>152</v>
      </c>
      <c r="H94" s="29">
        <v>3</v>
      </c>
      <c r="I94" s="29">
        <v>33</v>
      </c>
      <c r="J94" s="31">
        <v>116</v>
      </c>
    </row>
    <row r="95" spans="1:10" s="6" customFormat="1" ht="15" customHeight="1" x14ac:dyDescent="0.2">
      <c r="A95" s="52" t="s">
        <v>66</v>
      </c>
      <c r="B95" s="49">
        <f t="shared" si="9"/>
        <v>54</v>
      </c>
      <c r="C95" s="49">
        <f t="shared" si="10"/>
        <v>43</v>
      </c>
      <c r="D95" s="56">
        <v>38</v>
      </c>
      <c r="E95" s="29">
        <v>5</v>
      </c>
      <c r="F95" s="29" t="s">
        <v>109</v>
      </c>
      <c r="G95" s="49">
        <f t="shared" si="11"/>
        <v>11</v>
      </c>
      <c r="H95" s="29" t="s">
        <v>109</v>
      </c>
      <c r="I95" s="29" t="s">
        <v>109</v>
      </c>
      <c r="J95" s="31">
        <v>11</v>
      </c>
    </row>
    <row r="96" spans="1:10" s="6" customFormat="1" ht="15" customHeight="1" x14ac:dyDescent="0.2">
      <c r="A96" s="52" t="s">
        <v>68</v>
      </c>
      <c r="B96" s="49">
        <f t="shared" si="9"/>
        <v>18927</v>
      </c>
      <c r="C96" s="49">
        <f t="shared" si="10"/>
        <v>18906</v>
      </c>
      <c r="D96" s="56">
        <v>18801</v>
      </c>
      <c r="E96" s="29">
        <v>105</v>
      </c>
      <c r="F96" s="29" t="s">
        <v>109</v>
      </c>
      <c r="G96" s="49">
        <f t="shared" si="11"/>
        <v>21</v>
      </c>
      <c r="H96" s="29" t="s">
        <v>109</v>
      </c>
      <c r="I96" s="29" t="s">
        <v>109</v>
      </c>
      <c r="J96" s="31">
        <v>21</v>
      </c>
    </row>
    <row r="97" spans="1:10" s="6" customFormat="1" ht="15" customHeight="1" x14ac:dyDescent="0.2">
      <c r="A97" s="52" t="s">
        <v>70</v>
      </c>
      <c r="B97" s="49">
        <f t="shared" si="9"/>
        <v>5907</v>
      </c>
      <c r="C97" s="49">
        <f t="shared" si="10"/>
        <v>5905</v>
      </c>
      <c r="D97" s="56">
        <v>5829</v>
      </c>
      <c r="E97" s="29">
        <v>76</v>
      </c>
      <c r="F97" s="29" t="s">
        <v>109</v>
      </c>
      <c r="G97" s="49">
        <f t="shared" si="11"/>
        <v>2</v>
      </c>
      <c r="H97" s="29" t="s">
        <v>109</v>
      </c>
      <c r="I97" s="29" t="s">
        <v>109</v>
      </c>
      <c r="J97" s="31">
        <v>2</v>
      </c>
    </row>
    <row r="98" spans="1:10" s="6" customFormat="1" ht="15" customHeight="1" x14ac:dyDescent="0.2">
      <c r="A98" s="52" t="s">
        <v>71</v>
      </c>
      <c r="B98" s="49">
        <f t="shared" si="9"/>
        <v>9</v>
      </c>
      <c r="C98" s="49">
        <f t="shared" si="10"/>
        <v>9</v>
      </c>
      <c r="D98" s="56">
        <v>9</v>
      </c>
      <c r="E98" s="29" t="s">
        <v>109</v>
      </c>
      <c r="F98" s="29" t="s">
        <v>109</v>
      </c>
      <c r="G98" s="63">
        <f t="shared" si="11"/>
        <v>0</v>
      </c>
      <c r="H98" s="29" t="s">
        <v>109</v>
      </c>
      <c r="I98" s="29" t="s">
        <v>109</v>
      </c>
      <c r="J98" s="31" t="s">
        <v>109</v>
      </c>
    </row>
    <row r="99" spans="1:10" s="6" customFormat="1" ht="15" customHeight="1" x14ac:dyDescent="0.2">
      <c r="A99" s="52"/>
      <c r="B99" s="49"/>
      <c r="C99" s="49"/>
      <c r="D99" s="57"/>
      <c r="E99" s="57"/>
      <c r="F99" s="37"/>
      <c r="G99" s="49"/>
      <c r="H99" s="37"/>
      <c r="I99" s="37"/>
      <c r="J99" s="53"/>
    </row>
    <row r="100" spans="1:10" s="6" customFormat="1" ht="15" customHeight="1" x14ac:dyDescent="0.2">
      <c r="A100" s="55" t="s">
        <v>117</v>
      </c>
      <c r="B100" s="42">
        <f>SUM(B102:B106)</f>
        <v>10941</v>
      </c>
      <c r="C100" s="42">
        <f t="shared" ref="C100:J100" si="15">SUM(C102:C106)</f>
        <v>10833</v>
      </c>
      <c r="D100" s="42">
        <f t="shared" si="15"/>
        <v>10682</v>
      </c>
      <c r="E100" s="42">
        <f t="shared" si="15"/>
        <v>135</v>
      </c>
      <c r="F100" s="42">
        <f t="shared" si="15"/>
        <v>16</v>
      </c>
      <c r="G100" s="42">
        <f t="shared" si="15"/>
        <v>108</v>
      </c>
      <c r="H100" s="42">
        <f t="shared" si="15"/>
        <v>5</v>
      </c>
      <c r="I100" s="61">
        <f t="shared" si="15"/>
        <v>0</v>
      </c>
      <c r="J100" s="50">
        <f t="shared" si="15"/>
        <v>103</v>
      </c>
    </row>
    <row r="101" spans="1:10" s="6" customFormat="1" ht="15" customHeight="1" x14ac:dyDescent="0.2">
      <c r="A101" s="52"/>
      <c r="B101" s="49"/>
      <c r="C101" s="49"/>
      <c r="D101" s="57"/>
      <c r="E101" s="57"/>
      <c r="F101" s="37"/>
      <c r="G101" s="49"/>
      <c r="H101" s="37"/>
      <c r="I101" s="37"/>
      <c r="J101" s="53"/>
    </row>
    <row r="102" spans="1:10" s="6" customFormat="1" ht="15" customHeight="1" x14ac:dyDescent="0.2">
      <c r="A102" s="52" t="s">
        <v>61</v>
      </c>
      <c r="B102" s="49">
        <f t="shared" si="9"/>
        <v>5225</v>
      </c>
      <c r="C102" s="49">
        <f t="shared" si="10"/>
        <v>5200</v>
      </c>
      <c r="D102" s="56">
        <v>5147</v>
      </c>
      <c r="E102" s="29">
        <v>51</v>
      </c>
      <c r="F102" s="29">
        <v>2</v>
      </c>
      <c r="G102" s="49">
        <f t="shared" si="11"/>
        <v>25</v>
      </c>
      <c r="H102" s="29">
        <v>1</v>
      </c>
      <c r="I102" s="29" t="s">
        <v>109</v>
      </c>
      <c r="J102" s="31">
        <v>24</v>
      </c>
    </row>
    <row r="103" spans="1:10" s="6" customFormat="1" ht="15" customHeight="1" x14ac:dyDescent="0.2">
      <c r="A103" s="52" t="s">
        <v>63</v>
      </c>
      <c r="B103" s="49">
        <f t="shared" si="9"/>
        <v>791</v>
      </c>
      <c r="C103" s="49">
        <f t="shared" si="10"/>
        <v>736</v>
      </c>
      <c r="D103" s="56">
        <v>713</v>
      </c>
      <c r="E103" s="29">
        <v>18</v>
      </c>
      <c r="F103" s="29">
        <v>5</v>
      </c>
      <c r="G103" s="49">
        <f t="shared" si="11"/>
        <v>55</v>
      </c>
      <c r="H103" s="29">
        <v>2</v>
      </c>
      <c r="I103" s="29" t="s">
        <v>109</v>
      </c>
      <c r="J103" s="31">
        <v>53</v>
      </c>
    </row>
    <row r="104" spans="1:10" s="6" customFormat="1" ht="15" customHeight="1" x14ac:dyDescent="0.2">
      <c r="A104" s="52" t="s">
        <v>64</v>
      </c>
      <c r="B104" s="49">
        <f t="shared" si="9"/>
        <v>425</v>
      </c>
      <c r="C104" s="49">
        <f t="shared" si="10"/>
        <v>421</v>
      </c>
      <c r="D104" s="56">
        <v>412</v>
      </c>
      <c r="E104" s="29">
        <v>6</v>
      </c>
      <c r="F104" s="29">
        <v>3</v>
      </c>
      <c r="G104" s="49">
        <f t="shared" si="11"/>
        <v>4</v>
      </c>
      <c r="H104" s="29" t="s">
        <v>109</v>
      </c>
      <c r="I104" s="29" t="s">
        <v>109</v>
      </c>
      <c r="J104" s="31">
        <v>4</v>
      </c>
    </row>
    <row r="105" spans="1:10" s="6" customFormat="1" ht="15" customHeight="1" x14ac:dyDescent="0.2">
      <c r="A105" s="52" t="s">
        <v>67</v>
      </c>
      <c r="B105" s="49">
        <f t="shared" si="9"/>
        <v>4221</v>
      </c>
      <c r="C105" s="49">
        <f t="shared" si="10"/>
        <v>4199</v>
      </c>
      <c r="D105" s="56">
        <v>4145</v>
      </c>
      <c r="E105" s="29">
        <v>49</v>
      </c>
      <c r="F105" s="29">
        <v>5</v>
      </c>
      <c r="G105" s="49">
        <f t="shared" si="11"/>
        <v>22</v>
      </c>
      <c r="H105" s="29">
        <v>2</v>
      </c>
      <c r="I105" s="29" t="s">
        <v>109</v>
      </c>
      <c r="J105" s="31">
        <v>20</v>
      </c>
    </row>
    <row r="106" spans="1:10" s="6" customFormat="1" ht="15" customHeight="1" x14ac:dyDescent="0.2">
      <c r="A106" s="52" t="s">
        <v>69</v>
      </c>
      <c r="B106" s="49">
        <f t="shared" si="9"/>
        <v>279</v>
      </c>
      <c r="C106" s="49">
        <f t="shared" si="10"/>
        <v>277</v>
      </c>
      <c r="D106" s="56">
        <v>265</v>
      </c>
      <c r="E106" s="29">
        <v>11</v>
      </c>
      <c r="F106" s="29">
        <v>1</v>
      </c>
      <c r="G106" s="49">
        <f t="shared" si="11"/>
        <v>2</v>
      </c>
      <c r="H106" s="29" t="s">
        <v>109</v>
      </c>
      <c r="I106" s="29" t="s">
        <v>109</v>
      </c>
      <c r="J106" s="31">
        <v>2</v>
      </c>
    </row>
    <row r="107" spans="1:10" s="6" customFormat="1" ht="15" customHeight="1" x14ac:dyDescent="0.2">
      <c r="A107" s="52"/>
      <c r="B107" s="49"/>
      <c r="C107" s="49"/>
      <c r="D107" s="57"/>
      <c r="E107" s="57"/>
      <c r="F107" s="37"/>
      <c r="G107" s="49"/>
      <c r="H107" s="37"/>
      <c r="I107" s="37"/>
      <c r="J107" s="53"/>
    </row>
    <row r="108" spans="1:10" s="6" customFormat="1" ht="15" customHeight="1" x14ac:dyDescent="0.2">
      <c r="A108" s="55" t="s">
        <v>105</v>
      </c>
      <c r="B108" s="42">
        <f>SUM(B110+B111+B112+B113+B114+B126+B127+B128+B129+B130+B131+B132)</f>
        <v>4120</v>
      </c>
      <c r="C108" s="42">
        <f t="shared" ref="C108:G108" si="16">SUM(C110+C111+C112+C113+C114+C126+C127+C128+C129+C130+C131+C132)</f>
        <v>3873</v>
      </c>
      <c r="D108" s="42">
        <f t="shared" si="16"/>
        <v>3833</v>
      </c>
      <c r="E108" s="42">
        <f>SUM(E110+E111+E112+E113+E114+E127+E128+E129+E130+E132)</f>
        <v>33</v>
      </c>
      <c r="F108" s="42">
        <f>SUM(F129)</f>
        <v>7</v>
      </c>
      <c r="G108" s="42">
        <f t="shared" si="16"/>
        <v>247</v>
      </c>
      <c r="H108" s="42">
        <f>SUM(H112+H129)</f>
        <v>7</v>
      </c>
      <c r="I108" s="42">
        <f>SUM(I112+I114+I129+I132)</f>
        <v>11</v>
      </c>
      <c r="J108" s="50">
        <f>SUM(J110+J111+J112+J113+J114+J126+J128+J129+J130+J131+J132)</f>
        <v>229</v>
      </c>
    </row>
    <row r="109" spans="1:10" s="6" customFormat="1" ht="15" customHeight="1" x14ac:dyDescent="0.2">
      <c r="A109" s="52"/>
      <c r="B109" s="49"/>
      <c r="C109" s="49"/>
      <c r="D109" s="57"/>
      <c r="E109" s="57"/>
      <c r="F109" s="37"/>
      <c r="G109" s="49"/>
      <c r="H109" s="37"/>
      <c r="I109" s="37"/>
      <c r="J109" s="53"/>
    </row>
    <row r="110" spans="1:10" s="6" customFormat="1" ht="15" customHeight="1" x14ac:dyDescent="0.2">
      <c r="A110" s="52" t="s">
        <v>72</v>
      </c>
      <c r="B110" s="49">
        <f t="shared" si="9"/>
        <v>259</v>
      </c>
      <c r="C110" s="49">
        <f t="shared" si="10"/>
        <v>258</v>
      </c>
      <c r="D110" s="56">
        <v>255</v>
      </c>
      <c r="E110" s="29">
        <v>3</v>
      </c>
      <c r="F110" s="29" t="s">
        <v>109</v>
      </c>
      <c r="G110" s="49">
        <f t="shared" si="11"/>
        <v>1</v>
      </c>
      <c r="H110" s="29" t="s">
        <v>109</v>
      </c>
      <c r="I110" s="29" t="s">
        <v>109</v>
      </c>
      <c r="J110" s="31">
        <v>1</v>
      </c>
    </row>
    <row r="111" spans="1:10" s="6" customFormat="1" ht="15" customHeight="1" x14ac:dyDescent="0.2">
      <c r="A111" s="52" t="s">
        <v>73</v>
      </c>
      <c r="B111" s="49">
        <f t="shared" si="9"/>
        <v>152</v>
      </c>
      <c r="C111" s="49">
        <f t="shared" si="10"/>
        <v>147</v>
      </c>
      <c r="D111" s="56">
        <v>145</v>
      </c>
      <c r="E111" s="29">
        <v>2</v>
      </c>
      <c r="F111" s="29" t="s">
        <v>109</v>
      </c>
      <c r="G111" s="49">
        <f t="shared" si="11"/>
        <v>5</v>
      </c>
      <c r="H111" s="29" t="s">
        <v>109</v>
      </c>
      <c r="I111" s="29" t="s">
        <v>109</v>
      </c>
      <c r="J111" s="31">
        <v>5</v>
      </c>
    </row>
    <row r="112" spans="1:10" s="6" customFormat="1" ht="15" customHeight="1" x14ac:dyDescent="0.2">
      <c r="A112" s="52" t="s">
        <v>74</v>
      </c>
      <c r="B112" s="49">
        <f t="shared" si="9"/>
        <v>304</v>
      </c>
      <c r="C112" s="49">
        <f t="shared" si="10"/>
        <v>252</v>
      </c>
      <c r="D112" s="56">
        <v>248</v>
      </c>
      <c r="E112" s="29">
        <v>4</v>
      </c>
      <c r="F112" s="29" t="s">
        <v>109</v>
      </c>
      <c r="G112" s="49">
        <f t="shared" si="11"/>
        <v>52</v>
      </c>
      <c r="H112" s="29">
        <v>1</v>
      </c>
      <c r="I112" s="29">
        <v>4</v>
      </c>
      <c r="J112" s="31">
        <v>47</v>
      </c>
    </row>
    <row r="113" spans="1:11" s="6" customFormat="1" ht="15" customHeight="1" x14ac:dyDescent="0.2">
      <c r="A113" s="52" t="s">
        <v>75</v>
      </c>
      <c r="B113" s="49">
        <f t="shared" si="9"/>
        <v>142</v>
      </c>
      <c r="C113" s="49">
        <f t="shared" si="10"/>
        <v>140</v>
      </c>
      <c r="D113" s="56">
        <v>138</v>
      </c>
      <c r="E113" s="29">
        <v>2</v>
      </c>
      <c r="F113" s="29" t="s">
        <v>109</v>
      </c>
      <c r="G113" s="49">
        <f t="shared" si="11"/>
        <v>2</v>
      </c>
      <c r="H113" s="29" t="s">
        <v>109</v>
      </c>
      <c r="I113" s="29" t="s">
        <v>109</v>
      </c>
      <c r="J113" s="31">
        <v>2</v>
      </c>
    </row>
    <row r="114" spans="1:11" s="6" customFormat="1" ht="15" customHeight="1" x14ac:dyDescent="0.2">
      <c r="A114" s="52" t="s">
        <v>76</v>
      </c>
      <c r="B114" s="49">
        <f t="shared" si="9"/>
        <v>288</v>
      </c>
      <c r="C114" s="49">
        <f t="shared" si="10"/>
        <v>254</v>
      </c>
      <c r="D114" s="56">
        <v>250</v>
      </c>
      <c r="E114" s="29">
        <v>4</v>
      </c>
      <c r="F114" s="29" t="s">
        <v>109</v>
      </c>
      <c r="G114" s="49">
        <f t="shared" si="11"/>
        <v>34</v>
      </c>
      <c r="H114" s="29" t="s">
        <v>109</v>
      </c>
      <c r="I114" s="29">
        <v>1</v>
      </c>
      <c r="J114" s="31">
        <v>33</v>
      </c>
    </row>
    <row r="115" spans="1:11" ht="15" customHeight="1" x14ac:dyDescent="0.2">
      <c r="A115" s="87" t="s">
        <v>118</v>
      </c>
      <c r="B115" s="87"/>
      <c r="C115" s="87"/>
      <c r="D115" s="87"/>
      <c r="E115" s="87"/>
      <c r="F115" s="87"/>
      <c r="G115" s="87"/>
      <c r="H115" s="87"/>
      <c r="I115" s="87"/>
      <c r="J115" s="87"/>
    </row>
    <row r="116" spans="1:11" x14ac:dyDescent="0.2">
      <c r="A116" s="87" t="s">
        <v>115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6"/>
    </row>
    <row r="117" spans="1:11" x14ac:dyDescent="0.2">
      <c r="A117" s="2"/>
      <c r="B117" s="3"/>
      <c r="C117" s="3"/>
      <c r="D117" s="3"/>
      <c r="E117" s="4"/>
      <c r="F117" s="3"/>
      <c r="G117" s="3"/>
      <c r="H117" s="3"/>
      <c r="I117" s="3"/>
      <c r="J117" s="4"/>
      <c r="K117" s="6"/>
    </row>
    <row r="118" spans="1:11" ht="24" customHeight="1" x14ac:dyDescent="0.2">
      <c r="A118" s="88" t="s">
        <v>14</v>
      </c>
      <c r="B118" s="90" t="s">
        <v>0</v>
      </c>
      <c r="C118" s="90"/>
      <c r="D118" s="90"/>
      <c r="E118" s="90"/>
      <c r="F118" s="90"/>
      <c r="G118" s="90"/>
      <c r="H118" s="90"/>
      <c r="I118" s="90"/>
      <c r="J118" s="91"/>
      <c r="K118" s="6"/>
    </row>
    <row r="119" spans="1:11" ht="24" customHeight="1" x14ac:dyDescent="0.2">
      <c r="A119" s="89"/>
      <c r="B119" s="92" t="s">
        <v>1</v>
      </c>
      <c r="C119" s="93" t="s">
        <v>2</v>
      </c>
      <c r="D119" s="94"/>
      <c r="E119" s="94"/>
      <c r="F119" s="94"/>
      <c r="G119" s="94"/>
      <c r="H119" s="94"/>
      <c r="I119" s="94"/>
      <c r="J119" s="95"/>
      <c r="K119" s="6"/>
    </row>
    <row r="120" spans="1:11" ht="24" customHeight="1" x14ac:dyDescent="0.2">
      <c r="A120" s="89"/>
      <c r="B120" s="92"/>
      <c r="C120" s="93" t="s">
        <v>3</v>
      </c>
      <c r="D120" s="94"/>
      <c r="E120" s="94"/>
      <c r="F120" s="94"/>
      <c r="G120" s="93" t="s">
        <v>4</v>
      </c>
      <c r="H120" s="94"/>
      <c r="I120" s="94"/>
      <c r="J120" s="95"/>
      <c r="K120" s="6"/>
    </row>
    <row r="121" spans="1:11" ht="24" customHeight="1" x14ac:dyDescent="0.2">
      <c r="A121" s="89"/>
      <c r="B121" s="92"/>
      <c r="C121" s="92" t="s">
        <v>5</v>
      </c>
      <c r="D121" s="93" t="s">
        <v>6</v>
      </c>
      <c r="E121" s="93"/>
      <c r="F121" s="93"/>
      <c r="G121" s="92" t="s">
        <v>5</v>
      </c>
      <c r="H121" s="93" t="s">
        <v>6</v>
      </c>
      <c r="I121" s="93"/>
      <c r="J121" s="96"/>
      <c r="K121" s="6"/>
    </row>
    <row r="122" spans="1:11" ht="54.95" customHeight="1" x14ac:dyDescent="0.2">
      <c r="A122" s="89"/>
      <c r="B122" s="92"/>
      <c r="C122" s="94"/>
      <c r="D122" s="84" t="s">
        <v>7</v>
      </c>
      <c r="E122" s="85" t="s">
        <v>8</v>
      </c>
      <c r="F122" s="85" t="s">
        <v>9</v>
      </c>
      <c r="G122" s="94"/>
      <c r="H122" s="84" t="s">
        <v>13</v>
      </c>
      <c r="I122" s="84" t="s">
        <v>11</v>
      </c>
      <c r="J122" s="34" t="s">
        <v>12</v>
      </c>
      <c r="K122" s="6"/>
    </row>
    <row r="123" spans="1:11" s="6" customFormat="1" ht="15" customHeight="1" x14ac:dyDescent="0.2">
      <c r="A123" s="30"/>
      <c r="B123" s="21"/>
      <c r="C123" s="22"/>
      <c r="D123" s="32"/>
      <c r="E123" s="32"/>
      <c r="F123" s="32"/>
      <c r="G123" s="23"/>
      <c r="H123" s="32"/>
      <c r="I123" s="32"/>
      <c r="J123" s="33"/>
    </row>
    <row r="124" spans="1:11" s="6" customFormat="1" ht="15" customHeight="1" x14ac:dyDescent="0.2">
      <c r="A124" s="52" t="s">
        <v>119</v>
      </c>
      <c r="B124" s="49"/>
      <c r="C124" s="65"/>
      <c r="D124" s="66"/>
      <c r="E124" s="66"/>
      <c r="F124" s="66"/>
      <c r="G124" s="63"/>
      <c r="H124" s="66"/>
      <c r="I124" s="66"/>
      <c r="J124" s="67"/>
    </row>
    <row r="125" spans="1:11" s="6" customFormat="1" ht="15" customHeight="1" x14ac:dyDescent="0.2">
      <c r="A125" s="52"/>
      <c r="B125" s="49"/>
      <c r="C125" s="65"/>
      <c r="D125" s="66"/>
      <c r="E125" s="66"/>
      <c r="F125" s="66"/>
      <c r="G125" s="63"/>
      <c r="H125" s="66"/>
      <c r="I125" s="66"/>
      <c r="J125" s="67"/>
    </row>
    <row r="126" spans="1:11" s="6" customFormat="1" ht="15" customHeight="1" x14ac:dyDescent="0.2">
      <c r="A126" s="52" t="s">
        <v>77</v>
      </c>
      <c r="B126" s="49">
        <f>SUM(C126+G126)</f>
        <v>102</v>
      </c>
      <c r="C126" s="49">
        <f>SUM(D126:F126)</f>
        <v>101</v>
      </c>
      <c r="D126" s="56">
        <v>101</v>
      </c>
      <c r="E126" s="29" t="s">
        <v>109</v>
      </c>
      <c r="F126" s="29" t="s">
        <v>109</v>
      </c>
      <c r="G126" s="49">
        <f>SUM(H126:J126)</f>
        <v>1</v>
      </c>
      <c r="H126" s="29" t="s">
        <v>109</v>
      </c>
      <c r="I126" s="29" t="s">
        <v>109</v>
      </c>
      <c r="J126" s="31">
        <v>1</v>
      </c>
    </row>
    <row r="127" spans="1:11" s="6" customFormat="1" ht="15" customHeight="1" x14ac:dyDescent="0.2">
      <c r="A127" s="52" t="s">
        <v>78</v>
      </c>
      <c r="B127" s="49">
        <f t="shared" ref="B127:B151" si="17">SUM(C127+G127)</f>
        <v>50</v>
      </c>
      <c r="C127" s="49">
        <f t="shared" ref="C127:C151" si="18">SUM(D127:F127)</f>
        <v>50</v>
      </c>
      <c r="D127" s="56">
        <v>49</v>
      </c>
      <c r="E127" s="56">
        <v>1</v>
      </c>
      <c r="F127" s="29" t="s">
        <v>109</v>
      </c>
      <c r="G127" s="63">
        <f t="shared" ref="G127:G151" si="19">SUM(H127:J127)</f>
        <v>0</v>
      </c>
      <c r="H127" s="29" t="s">
        <v>109</v>
      </c>
      <c r="I127" s="29" t="s">
        <v>109</v>
      </c>
      <c r="J127" s="31" t="s">
        <v>109</v>
      </c>
    </row>
    <row r="128" spans="1:11" s="6" customFormat="1" ht="15" customHeight="1" x14ac:dyDescent="0.2">
      <c r="A128" s="52" t="s">
        <v>79</v>
      </c>
      <c r="B128" s="49">
        <f t="shared" si="17"/>
        <v>151</v>
      </c>
      <c r="C128" s="49">
        <f t="shared" si="18"/>
        <v>145</v>
      </c>
      <c r="D128" s="56">
        <v>143</v>
      </c>
      <c r="E128" s="56">
        <v>2</v>
      </c>
      <c r="F128" s="29" t="s">
        <v>109</v>
      </c>
      <c r="G128" s="49">
        <f t="shared" si="19"/>
        <v>6</v>
      </c>
      <c r="H128" s="29" t="s">
        <v>109</v>
      </c>
      <c r="I128" s="29" t="s">
        <v>109</v>
      </c>
      <c r="J128" s="31">
        <v>6</v>
      </c>
    </row>
    <row r="129" spans="1:10" s="6" customFormat="1" ht="15" customHeight="1" x14ac:dyDescent="0.2">
      <c r="A129" s="52" t="s">
        <v>80</v>
      </c>
      <c r="B129" s="49">
        <f t="shared" si="17"/>
        <v>334</v>
      </c>
      <c r="C129" s="49">
        <f t="shared" si="18"/>
        <v>198</v>
      </c>
      <c r="D129" s="56">
        <v>186</v>
      </c>
      <c r="E129" s="56">
        <v>5</v>
      </c>
      <c r="F129" s="29">
        <v>7</v>
      </c>
      <c r="G129" s="49">
        <f t="shared" si="19"/>
        <v>136</v>
      </c>
      <c r="H129" s="29">
        <v>6</v>
      </c>
      <c r="I129" s="29">
        <v>5</v>
      </c>
      <c r="J129" s="31">
        <v>125</v>
      </c>
    </row>
    <row r="130" spans="1:10" s="6" customFormat="1" ht="15" customHeight="1" x14ac:dyDescent="0.2">
      <c r="A130" s="52" t="s">
        <v>81</v>
      </c>
      <c r="B130" s="49">
        <f t="shared" si="17"/>
        <v>1831</v>
      </c>
      <c r="C130" s="49">
        <f t="shared" si="18"/>
        <v>1826</v>
      </c>
      <c r="D130" s="56">
        <v>1817</v>
      </c>
      <c r="E130" s="56">
        <v>9</v>
      </c>
      <c r="F130" s="29" t="s">
        <v>109</v>
      </c>
      <c r="G130" s="49">
        <f t="shared" si="19"/>
        <v>5</v>
      </c>
      <c r="H130" s="29" t="s">
        <v>109</v>
      </c>
      <c r="I130" s="29" t="s">
        <v>109</v>
      </c>
      <c r="J130" s="31">
        <v>5</v>
      </c>
    </row>
    <row r="131" spans="1:10" s="6" customFormat="1" ht="15" customHeight="1" x14ac:dyDescent="0.2">
      <c r="A131" s="52" t="s">
        <v>82</v>
      </c>
      <c r="B131" s="49">
        <f t="shared" si="17"/>
        <v>428</v>
      </c>
      <c r="C131" s="49">
        <f t="shared" si="18"/>
        <v>426</v>
      </c>
      <c r="D131" s="56">
        <v>426</v>
      </c>
      <c r="E131" s="29" t="s">
        <v>109</v>
      </c>
      <c r="F131" s="29" t="s">
        <v>109</v>
      </c>
      <c r="G131" s="49">
        <f t="shared" si="19"/>
        <v>2</v>
      </c>
      <c r="H131" s="29" t="s">
        <v>109</v>
      </c>
      <c r="I131" s="29" t="s">
        <v>109</v>
      </c>
      <c r="J131" s="31">
        <v>2</v>
      </c>
    </row>
    <row r="132" spans="1:10" s="6" customFormat="1" ht="15" customHeight="1" x14ac:dyDescent="0.2">
      <c r="A132" s="52" t="s">
        <v>83</v>
      </c>
      <c r="B132" s="49">
        <f t="shared" si="17"/>
        <v>79</v>
      </c>
      <c r="C132" s="49">
        <f t="shared" si="18"/>
        <v>76</v>
      </c>
      <c r="D132" s="56">
        <v>75</v>
      </c>
      <c r="E132" s="56">
        <v>1</v>
      </c>
      <c r="F132" s="29" t="s">
        <v>109</v>
      </c>
      <c r="G132" s="49">
        <f t="shared" si="19"/>
        <v>3</v>
      </c>
      <c r="H132" s="29" t="s">
        <v>109</v>
      </c>
      <c r="I132" s="29">
        <v>1</v>
      </c>
      <c r="J132" s="31">
        <v>2</v>
      </c>
    </row>
    <row r="133" spans="1:10" s="6" customFormat="1" ht="15" customHeight="1" x14ac:dyDescent="0.2">
      <c r="A133" s="52"/>
      <c r="B133" s="49"/>
      <c r="C133" s="49"/>
      <c r="D133" s="57"/>
      <c r="E133" s="57"/>
      <c r="F133" s="57"/>
      <c r="G133" s="49"/>
      <c r="H133" s="57"/>
      <c r="I133" s="57"/>
      <c r="J133" s="58"/>
    </row>
    <row r="134" spans="1:10" s="6" customFormat="1" ht="15" customHeight="1" x14ac:dyDescent="0.2">
      <c r="A134" s="68" t="s">
        <v>106</v>
      </c>
      <c r="B134" s="42">
        <f t="shared" si="17"/>
        <v>708</v>
      </c>
      <c r="C134" s="42">
        <f t="shared" si="18"/>
        <v>644</v>
      </c>
      <c r="D134" s="69">
        <v>574</v>
      </c>
      <c r="E134" s="35">
        <v>36</v>
      </c>
      <c r="F134" s="35">
        <v>34</v>
      </c>
      <c r="G134" s="42">
        <f t="shared" si="19"/>
        <v>64</v>
      </c>
      <c r="H134" s="35" t="s">
        <v>109</v>
      </c>
      <c r="I134" s="35">
        <v>28</v>
      </c>
      <c r="J134" s="36">
        <v>36</v>
      </c>
    </row>
    <row r="135" spans="1:10" s="6" customFormat="1" ht="15" customHeight="1" x14ac:dyDescent="0.2">
      <c r="A135" s="70"/>
      <c r="B135" s="49"/>
      <c r="C135" s="49"/>
      <c r="D135" s="57"/>
      <c r="E135" s="57"/>
      <c r="F135" s="57"/>
      <c r="G135" s="49"/>
      <c r="H135" s="57"/>
      <c r="I135" s="57"/>
      <c r="J135" s="58"/>
    </row>
    <row r="136" spans="1:10" s="6" customFormat="1" ht="15" customHeight="1" x14ac:dyDescent="0.2">
      <c r="A136" s="71" t="s">
        <v>107</v>
      </c>
      <c r="B136" s="42">
        <f>SUM(B138:B139)</f>
        <v>255</v>
      </c>
      <c r="C136" s="42">
        <f t="shared" ref="C136:J136" si="20">SUM(C138:C139)</f>
        <v>198</v>
      </c>
      <c r="D136" s="42">
        <f t="shared" si="20"/>
        <v>196</v>
      </c>
      <c r="E136" s="42">
        <f t="shared" si="20"/>
        <v>2</v>
      </c>
      <c r="F136" s="61">
        <f t="shared" si="20"/>
        <v>0</v>
      </c>
      <c r="G136" s="42">
        <f t="shared" si="20"/>
        <v>57</v>
      </c>
      <c r="H136" s="42">
        <f t="shared" si="20"/>
        <v>1</v>
      </c>
      <c r="I136" s="42">
        <f t="shared" si="20"/>
        <v>1</v>
      </c>
      <c r="J136" s="50">
        <f t="shared" si="20"/>
        <v>55</v>
      </c>
    </row>
    <row r="137" spans="1:10" s="6" customFormat="1" ht="15" customHeight="1" x14ac:dyDescent="0.2">
      <c r="A137" s="70"/>
      <c r="B137" s="49"/>
      <c r="C137" s="49"/>
      <c r="D137" s="57"/>
      <c r="E137" s="57"/>
      <c r="F137" s="57"/>
      <c r="G137" s="49"/>
      <c r="H137" s="57"/>
      <c r="I137" s="57"/>
      <c r="J137" s="58"/>
    </row>
    <row r="138" spans="1:10" s="6" customFormat="1" ht="15" customHeight="1" x14ac:dyDescent="0.2">
      <c r="A138" s="52" t="s">
        <v>84</v>
      </c>
      <c r="B138" s="49">
        <f t="shared" si="17"/>
        <v>208</v>
      </c>
      <c r="C138" s="49">
        <f t="shared" si="18"/>
        <v>164</v>
      </c>
      <c r="D138" s="56">
        <v>162</v>
      </c>
      <c r="E138" s="29">
        <v>2</v>
      </c>
      <c r="F138" s="29" t="s">
        <v>109</v>
      </c>
      <c r="G138" s="49">
        <f t="shared" si="19"/>
        <v>44</v>
      </c>
      <c r="H138" s="29">
        <v>1</v>
      </c>
      <c r="I138" s="29">
        <v>1</v>
      </c>
      <c r="J138" s="31">
        <v>42</v>
      </c>
    </row>
    <row r="139" spans="1:10" s="6" customFormat="1" ht="15" customHeight="1" x14ac:dyDescent="0.2">
      <c r="A139" s="52" t="s">
        <v>85</v>
      </c>
      <c r="B139" s="49">
        <f t="shared" si="17"/>
        <v>47</v>
      </c>
      <c r="C139" s="49">
        <f t="shared" si="18"/>
        <v>34</v>
      </c>
      <c r="D139" s="56">
        <v>34</v>
      </c>
      <c r="E139" s="29" t="s">
        <v>109</v>
      </c>
      <c r="F139" s="29" t="s">
        <v>109</v>
      </c>
      <c r="G139" s="49">
        <f t="shared" si="19"/>
        <v>13</v>
      </c>
      <c r="H139" s="29" t="s">
        <v>109</v>
      </c>
      <c r="I139" s="29" t="s">
        <v>109</v>
      </c>
      <c r="J139" s="31">
        <v>13</v>
      </c>
    </row>
    <row r="140" spans="1:10" s="6" customFormat="1" ht="15" customHeight="1" x14ac:dyDescent="0.2">
      <c r="A140" s="70"/>
      <c r="B140" s="49"/>
      <c r="C140" s="49"/>
      <c r="D140" s="57"/>
      <c r="E140" s="57"/>
      <c r="F140" s="57"/>
      <c r="G140" s="49"/>
      <c r="H140" s="57"/>
      <c r="I140" s="57"/>
      <c r="J140" s="58"/>
    </row>
    <row r="141" spans="1:10" s="6" customFormat="1" ht="15" customHeight="1" x14ac:dyDescent="0.2">
      <c r="A141" s="71" t="s">
        <v>108</v>
      </c>
      <c r="B141" s="42">
        <f>SUM(B143:B151)</f>
        <v>7173</v>
      </c>
      <c r="C141" s="42">
        <f t="shared" ref="C141:J141" si="21">SUM(C143:C151)</f>
        <v>4419</v>
      </c>
      <c r="D141" s="42">
        <f t="shared" si="21"/>
        <v>4124</v>
      </c>
      <c r="E141" s="42">
        <f t="shared" si="21"/>
        <v>275</v>
      </c>
      <c r="F141" s="42">
        <f t="shared" si="21"/>
        <v>20</v>
      </c>
      <c r="G141" s="42">
        <f t="shared" si="21"/>
        <v>2754</v>
      </c>
      <c r="H141" s="42">
        <f t="shared" si="21"/>
        <v>37</v>
      </c>
      <c r="I141" s="42">
        <f t="shared" si="21"/>
        <v>474</v>
      </c>
      <c r="J141" s="50">
        <f t="shared" si="21"/>
        <v>2243</v>
      </c>
    </row>
    <row r="142" spans="1:10" s="6" customFormat="1" ht="15" customHeight="1" x14ac:dyDescent="0.2">
      <c r="A142" s="52"/>
      <c r="B142" s="49"/>
      <c r="C142" s="49"/>
      <c r="D142" s="57"/>
      <c r="E142" s="57"/>
      <c r="F142" s="57"/>
      <c r="G142" s="49"/>
      <c r="H142" s="57"/>
      <c r="I142" s="57"/>
      <c r="J142" s="58"/>
    </row>
    <row r="143" spans="1:10" s="6" customFormat="1" ht="15" customHeight="1" x14ac:dyDescent="0.2">
      <c r="A143" s="52" t="s">
        <v>86</v>
      </c>
      <c r="B143" s="49">
        <f t="shared" si="17"/>
        <v>1303</v>
      </c>
      <c r="C143" s="49">
        <f t="shared" si="18"/>
        <v>980</v>
      </c>
      <c r="D143" s="56">
        <v>920</v>
      </c>
      <c r="E143" s="56">
        <v>57</v>
      </c>
      <c r="F143" s="56">
        <v>3</v>
      </c>
      <c r="G143" s="49">
        <f t="shared" si="19"/>
        <v>323</v>
      </c>
      <c r="H143" s="29" t="s">
        <v>109</v>
      </c>
      <c r="I143" s="56">
        <v>98</v>
      </c>
      <c r="J143" s="72">
        <v>225</v>
      </c>
    </row>
    <row r="144" spans="1:10" s="6" customFormat="1" ht="15" customHeight="1" x14ac:dyDescent="0.2">
      <c r="A144" s="52" t="s">
        <v>87</v>
      </c>
      <c r="B144" s="49">
        <f t="shared" si="17"/>
        <v>689</v>
      </c>
      <c r="C144" s="49">
        <f t="shared" si="18"/>
        <v>556</v>
      </c>
      <c r="D144" s="56">
        <v>495</v>
      </c>
      <c r="E144" s="56">
        <v>59</v>
      </c>
      <c r="F144" s="56">
        <v>2</v>
      </c>
      <c r="G144" s="49">
        <f t="shared" si="19"/>
        <v>133</v>
      </c>
      <c r="H144" s="29" t="s">
        <v>109</v>
      </c>
      <c r="I144" s="56">
        <v>50</v>
      </c>
      <c r="J144" s="72">
        <v>83</v>
      </c>
    </row>
    <row r="145" spans="1:32" s="6" customFormat="1" ht="15" customHeight="1" x14ac:dyDescent="0.2">
      <c r="A145" s="52" t="s">
        <v>88</v>
      </c>
      <c r="B145" s="49">
        <f t="shared" si="17"/>
        <v>1556</v>
      </c>
      <c r="C145" s="49">
        <f t="shared" si="18"/>
        <v>1026</v>
      </c>
      <c r="D145" s="56">
        <v>946</v>
      </c>
      <c r="E145" s="56">
        <v>72</v>
      </c>
      <c r="F145" s="56">
        <v>8</v>
      </c>
      <c r="G145" s="49">
        <f t="shared" si="19"/>
        <v>530</v>
      </c>
      <c r="H145" s="56">
        <v>6</v>
      </c>
      <c r="I145" s="56">
        <v>11</v>
      </c>
      <c r="J145" s="72">
        <v>513</v>
      </c>
    </row>
    <row r="146" spans="1:32" s="6" customFormat="1" ht="15" customHeight="1" x14ac:dyDescent="0.2">
      <c r="A146" s="52" t="s">
        <v>89</v>
      </c>
      <c r="B146" s="49">
        <f t="shared" si="17"/>
        <v>873</v>
      </c>
      <c r="C146" s="49">
        <f t="shared" si="18"/>
        <v>738</v>
      </c>
      <c r="D146" s="56">
        <v>685</v>
      </c>
      <c r="E146" s="56">
        <v>50</v>
      </c>
      <c r="F146" s="56">
        <v>3</v>
      </c>
      <c r="G146" s="49">
        <f t="shared" si="19"/>
        <v>135</v>
      </c>
      <c r="H146" s="29" t="s">
        <v>109</v>
      </c>
      <c r="I146" s="56">
        <v>37</v>
      </c>
      <c r="J146" s="72">
        <v>98</v>
      </c>
    </row>
    <row r="147" spans="1:32" s="6" customFormat="1" ht="15" customHeight="1" x14ac:dyDescent="0.2">
      <c r="A147" s="52" t="s">
        <v>90</v>
      </c>
      <c r="B147" s="49">
        <f t="shared" si="17"/>
        <v>538</v>
      </c>
      <c r="C147" s="49">
        <f t="shared" si="18"/>
        <v>274</v>
      </c>
      <c r="D147" s="56">
        <v>269</v>
      </c>
      <c r="E147" s="56">
        <v>4</v>
      </c>
      <c r="F147" s="29">
        <v>1</v>
      </c>
      <c r="G147" s="49">
        <f t="shared" si="19"/>
        <v>264</v>
      </c>
      <c r="H147" s="56">
        <v>6</v>
      </c>
      <c r="I147" s="56">
        <v>8</v>
      </c>
      <c r="J147" s="72">
        <v>250</v>
      </c>
    </row>
    <row r="148" spans="1:32" s="6" customFormat="1" ht="15" customHeight="1" x14ac:dyDescent="0.2">
      <c r="A148" s="52" t="s">
        <v>91</v>
      </c>
      <c r="B148" s="49">
        <f t="shared" si="17"/>
        <v>722</v>
      </c>
      <c r="C148" s="49">
        <f t="shared" si="18"/>
        <v>207</v>
      </c>
      <c r="D148" s="56">
        <v>192</v>
      </c>
      <c r="E148" s="56">
        <v>15</v>
      </c>
      <c r="F148" s="29" t="s">
        <v>109</v>
      </c>
      <c r="G148" s="49">
        <f t="shared" si="19"/>
        <v>515</v>
      </c>
      <c r="H148" s="56">
        <v>3</v>
      </c>
      <c r="I148" s="56">
        <v>143</v>
      </c>
      <c r="J148" s="72">
        <v>369</v>
      </c>
    </row>
    <row r="149" spans="1:32" s="6" customFormat="1" ht="15" customHeight="1" x14ac:dyDescent="0.2">
      <c r="A149" s="52" t="s">
        <v>92</v>
      </c>
      <c r="B149" s="49">
        <f t="shared" si="17"/>
        <v>481</v>
      </c>
      <c r="C149" s="49">
        <f t="shared" si="18"/>
        <v>216</v>
      </c>
      <c r="D149" s="56">
        <v>208</v>
      </c>
      <c r="E149" s="56">
        <v>7</v>
      </c>
      <c r="F149" s="29">
        <v>1</v>
      </c>
      <c r="G149" s="49">
        <f t="shared" si="19"/>
        <v>265</v>
      </c>
      <c r="H149" s="56">
        <v>13</v>
      </c>
      <c r="I149" s="56">
        <v>21</v>
      </c>
      <c r="J149" s="72">
        <v>231</v>
      </c>
    </row>
    <row r="150" spans="1:32" s="6" customFormat="1" ht="15" customHeight="1" x14ac:dyDescent="0.2">
      <c r="A150" s="52" t="s">
        <v>93</v>
      </c>
      <c r="B150" s="49">
        <f t="shared" si="17"/>
        <v>717</v>
      </c>
      <c r="C150" s="49">
        <f t="shared" si="18"/>
        <v>338</v>
      </c>
      <c r="D150" s="56">
        <v>335</v>
      </c>
      <c r="E150" s="56">
        <v>3</v>
      </c>
      <c r="F150" s="29" t="s">
        <v>109</v>
      </c>
      <c r="G150" s="49">
        <f t="shared" si="19"/>
        <v>379</v>
      </c>
      <c r="H150" s="56">
        <v>9</v>
      </c>
      <c r="I150" s="56">
        <v>68</v>
      </c>
      <c r="J150" s="72">
        <v>302</v>
      </c>
    </row>
    <row r="151" spans="1:32" s="6" customFormat="1" ht="15" customHeight="1" x14ac:dyDescent="0.2">
      <c r="A151" s="52" t="s">
        <v>94</v>
      </c>
      <c r="B151" s="49">
        <f t="shared" si="17"/>
        <v>294</v>
      </c>
      <c r="C151" s="49">
        <f t="shared" si="18"/>
        <v>84</v>
      </c>
      <c r="D151" s="56">
        <v>74</v>
      </c>
      <c r="E151" s="56">
        <v>8</v>
      </c>
      <c r="F151" s="29">
        <v>2</v>
      </c>
      <c r="G151" s="49">
        <f t="shared" si="19"/>
        <v>210</v>
      </c>
      <c r="H151" s="29" t="s">
        <v>109</v>
      </c>
      <c r="I151" s="56">
        <v>38</v>
      </c>
      <c r="J151" s="72">
        <v>172</v>
      </c>
    </row>
    <row r="152" spans="1:32" s="6" customFormat="1" ht="15" customHeight="1" x14ac:dyDescent="0.2">
      <c r="A152" s="73"/>
      <c r="B152" s="74" t="s">
        <v>10</v>
      </c>
      <c r="C152" s="75"/>
      <c r="D152" s="75"/>
      <c r="E152" s="76"/>
      <c r="F152" s="77"/>
      <c r="G152" s="77"/>
      <c r="H152" s="77"/>
      <c r="I152" s="75"/>
      <c r="J152" s="78"/>
    </row>
    <row r="153" spans="1:32" ht="12.75" customHeight="1" x14ac:dyDescent="0.2">
      <c r="A153" s="7"/>
      <c r="B153" s="8"/>
      <c r="C153" s="8"/>
      <c r="D153" s="8"/>
      <c r="E153" s="9"/>
      <c r="F153" s="10"/>
      <c r="G153" s="10"/>
      <c r="H153" s="10"/>
      <c r="I153" s="8"/>
      <c r="J153" s="9"/>
    </row>
    <row r="154" spans="1:32" ht="15" customHeight="1" x14ac:dyDescent="0.2">
      <c r="A154" s="11" t="s">
        <v>111</v>
      </c>
      <c r="B154" s="8"/>
      <c r="C154" s="8"/>
      <c r="D154" s="8"/>
      <c r="E154" s="12"/>
      <c r="F154" s="13"/>
      <c r="G154" s="13"/>
      <c r="H154" s="8"/>
      <c r="I154" s="8"/>
      <c r="J154" s="14"/>
    </row>
    <row r="155" spans="1:32" ht="15" customHeight="1" x14ac:dyDescent="0.2">
      <c r="A155" s="11" t="s">
        <v>114</v>
      </c>
      <c r="B155" s="13"/>
      <c r="C155" s="13"/>
      <c r="D155" s="13"/>
      <c r="E155" s="12"/>
      <c r="F155" s="13"/>
      <c r="G155" s="13"/>
      <c r="H155" s="13"/>
      <c r="I155" s="13"/>
      <c r="J155" s="12"/>
    </row>
    <row r="156" spans="1:32" ht="12.75" customHeight="1" x14ac:dyDescent="0.2">
      <c r="A156" s="11" t="s">
        <v>110</v>
      </c>
      <c r="B156" s="13"/>
      <c r="C156" s="13"/>
      <c r="D156" s="13"/>
      <c r="E156" s="12"/>
      <c r="F156" s="13"/>
      <c r="G156" s="13"/>
      <c r="H156" s="13"/>
      <c r="I156" s="13"/>
      <c r="J156" s="12"/>
    </row>
    <row r="157" spans="1:32" ht="15" customHeight="1" x14ac:dyDescent="0.2">
      <c r="A157" s="11" t="s">
        <v>112</v>
      </c>
      <c r="B157" s="13"/>
      <c r="C157" s="13"/>
      <c r="D157" s="13"/>
      <c r="E157" s="12"/>
      <c r="F157" s="13"/>
      <c r="G157" s="13"/>
      <c r="H157" s="13"/>
      <c r="I157" s="13"/>
      <c r="J157" s="12"/>
    </row>
    <row r="158" spans="1:32" s="25" customFormat="1" ht="15" customHeight="1" x14ac:dyDescent="0.2">
      <c r="A158" s="28" t="s">
        <v>113</v>
      </c>
      <c r="C158" s="24"/>
      <c r="D158" s="24"/>
      <c r="E158" s="26"/>
      <c r="F158" s="26"/>
      <c r="G158" s="26"/>
      <c r="H158" s="26"/>
      <c r="I158" s="26"/>
      <c r="J158" s="26"/>
      <c r="K158" s="1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</row>
    <row r="159" spans="1:32" ht="12.75" customHeight="1" x14ac:dyDescent="0.2"/>
    <row r="160" spans="1:32" ht="12.75" customHeight="1" x14ac:dyDescent="0.2"/>
    <row r="161" spans="11:11" ht="12.75" customHeight="1" x14ac:dyDescent="0.2">
      <c r="K161" s="6"/>
    </row>
    <row r="162" spans="11:11" ht="12.75" customHeight="1" x14ac:dyDescent="0.2">
      <c r="K162" s="6"/>
    </row>
    <row r="163" spans="11:11" ht="15" customHeight="1" x14ac:dyDescent="0.2">
      <c r="K163" s="6"/>
    </row>
    <row r="164" spans="11:11" ht="15" customHeight="1" x14ac:dyDescent="0.2">
      <c r="K164" s="6"/>
    </row>
    <row r="165" spans="11:11" ht="15" customHeight="1" x14ac:dyDescent="0.2">
      <c r="K165" s="6"/>
    </row>
    <row r="166" spans="11:11" ht="15" customHeight="1" x14ac:dyDescent="0.2">
      <c r="K166" s="6"/>
    </row>
    <row r="167" spans="11:11" ht="15" customHeight="1" x14ac:dyDescent="0.2">
      <c r="K167" s="6"/>
    </row>
    <row r="168" spans="11:11" ht="15" customHeight="1" x14ac:dyDescent="0.2">
      <c r="K168" s="6"/>
    </row>
    <row r="169" spans="11:11" ht="15" customHeight="1" x14ac:dyDescent="0.2">
      <c r="K169" s="6"/>
    </row>
    <row r="170" spans="11:11" ht="15" customHeight="1" x14ac:dyDescent="0.2">
      <c r="K170" s="6"/>
    </row>
    <row r="171" spans="11:11" ht="15" customHeight="1" x14ac:dyDescent="0.2">
      <c r="K171" s="6"/>
    </row>
    <row r="172" spans="11:11" ht="15" customHeight="1" x14ac:dyDescent="0.2">
      <c r="K172" s="6"/>
    </row>
    <row r="173" spans="11:11" ht="15" customHeight="1" x14ac:dyDescent="0.2">
      <c r="K173" s="6"/>
    </row>
    <row r="174" spans="11:11" ht="12.75" customHeight="1" x14ac:dyDescent="0.2">
      <c r="K174" s="6"/>
    </row>
    <row r="175" spans="11:11" ht="12.75" customHeight="1" x14ac:dyDescent="0.2">
      <c r="K175" s="6"/>
    </row>
    <row r="176" spans="11:11" ht="12.75" customHeight="1" x14ac:dyDescent="0.2">
      <c r="K176" s="6"/>
    </row>
    <row r="177" spans="11:11" ht="12.75" customHeight="1" x14ac:dyDescent="0.2">
      <c r="K177" s="6"/>
    </row>
    <row r="178" spans="11:11" ht="12.75" customHeight="1" x14ac:dyDescent="0.2">
      <c r="K178" s="6"/>
    </row>
    <row r="179" spans="11:11" ht="12.75" customHeight="1" x14ac:dyDescent="0.2">
      <c r="K179" s="6"/>
    </row>
    <row r="180" spans="11:11" ht="12.75" customHeight="1" x14ac:dyDescent="0.2">
      <c r="K180" s="6"/>
    </row>
    <row r="181" spans="11:11" ht="12.75" customHeight="1" x14ac:dyDescent="0.2">
      <c r="K181" s="6"/>
    </row>
    <row r="182" spans="11:11" ht="12.75" customHeight="1" x14ac:dyDescent="0.2">
      <c r="K182" s="6"/>
    </row>
    <row r="183" spans="11:11" ht="12.75" customHeight="1" x14ac:dyDescent="0.2"/>
    <row r="184" spans="11:11" ht="12.75" customHeight="1" x14ac:dyDescent="0.2"/>
    <row r="185" spans="11:11" ht="12.75" customHeight="1" x14ac:dyDescent="0.2"/>
    <row r="186" spans="11:11" ht="12.75" customHeight="1" x14ac:dyDescent="0.2"/>
    <row r="187" spans="11:11" ht="12.75" customHeight="1" x14ac:dyDescent="0.2"/>
    <row r="188" spans="11:11" ht="12.75" customHeight="1" x14ac:dyDescent="0.2">
      <c r="K188" s="27"/>
    </row>
    <row r="189" spans="11:11" ht="12.75" customHeight="1" x14ac:dyDescent="0.2"/>
    <row r="190" spans="11:11" ht="12.75" customHeight="1" x14ac:dyDescent="0.2"/>
    <row r="191" spans="11:11" ht="12.75" customHeight="1" x14ac:dyDescent="0.2"/>
    <row r="192" spans="1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</sheetData>
  <mergeCells count="36">
    <mergeCell ref="A118:A122"/>
    <mergeCell ref="B118:J118"/>
    <mergeCell ref="B119:B122"/>
    <mergeCell ref="C119:J119"/>
    <mergeCell ref="C120:F120"/>
    <mergeCell ref="G120:J120"/>
    <mergeCell ref="C121:C122"/>
    <mergeCell ref="D121:F121"/>
    <mergeCell ref="G121:G122"/>
    <mergeCell ref="H121:J121"/>
    <mergeCell ref="A116:J116"/>
    <mergeCell ref="G7:G8"/>
    <mergeCell ref="H7:J7"/>
    <mergeCell ref="A57:J57"/>
    <mergeCell ref="A58:J58"/>
    <mergeCell ref="A60:A64"/>
    <mergeCell ref="B60:J60"/>
    <mergeCell ref="B61:B64"/>
    <mergeCell ref="C61:J61"/>
    <mergeCell ref="C62:F62"/>
    <mergeCell ref="G62:J62"/>
    <mergeCell ref="C63:C64"/>
    <mergeCell ref="D63:F63"/>
    <mergeCell ref="G63:G64"/>
    <mergeCell ref="H63:J63"/>
    <mergeCell ref="A115:J115"/>
    <mergeCell ref="A1:J1"/>
    <mergeCell ref="A2:J2"/>
    <mergeCell ref="A4:A8"/>
    <mergeCell ref="B4:J4"/>
    <mergeCell ref="B5:B8"/>
    <mergeCell ref="C5:J5"/>
    <mergeCell ref="C6:F6"/>
    <mergeCell ref="G6:J6"/>
    <mergeCell ref="C7:C8"/>
    <mergeCell ref="D7:F7"/>
  </mergeCells>
  <printOptions horizontalCentered="1"/>
  <pageMargins left="0.74803149606299213" right="0.74803149606299213" top="0.98425196850393704" bottom="0.98425196850393704" header="0" footer="0"/>
  <pageSetup scale="68" orientation="portrait" r:id="rId1"/>
  <headerFooter alignWithMargins="0"/>
  <rowBreaks count="2" manualBreakCount="2">
    <brk id="56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2018-08-24T17:47:54Z</cp:lastPrinted>
  <dcterms:created xsi:type="dcterms:W3CDTF">2014-08-11T16:12:10Z</dcterms:created>
  <dcterms:modified xsi:type="dcterms:W3CDTF">2018-10-09T15:52:13Z</dcterms:modified>
</cp:coreProperties>
</file>